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 activeTab="2"/>
  </bookViews>
  <sheets>
    <sheet name="资产负债表" sheetId="1" r:id="rId1"/>
    <sheet name="收入费用表" sheetId="2" r:id="rId2"/>
    <sheet name="预算收支明细表" sheetId="3" r:id="rId3"/>
  </sheets>
  <definedNames>
    <definedName name="_xlnm.Print_Titles" localSheetId="2">预算收支明细表!$4:$5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<sst xmlns="http://schemas.openxmlformats.org/spreadsheetml/2006/main" count="387" uniqueCount="170">
  <si>
    <t>资产负债表</t>
  </si>
  <si>
    <t>表一</t>
  </si>
  <si>
    <t>编制单位:莆田市行政服务中心管理委员会</t>
  </si>
  <si>
    <t>日期:2025-09-30</t>
  </si>
  <si>
    <t>单位：元</t>
  </si>
  <si>
    <t>资产</t>
  </si>
  <si>
    <t>期末余额</t>
  </si>
  <si>
    <t>年初余额</t>
  </si>
  <si>
    <t>负债和净资产</t>
  </si>
  <si>
    <t>流动资产:</t>
  </si>
  <si>
    <t/>
  </si>
  <si>
    <t>流动负债</t>
  </si>
  <si>
    <t xml:space="preserve">  货币资金</t>
  </si>
  <si>
    <t xml:space="preserve">  短期借款</t>
  </si>
  <si>
    <t xml:space="preserve">  短期投资</t>
  </si>
  <si>
    <t xml:space="preserve">  应交增值税</t>
  </si>
  <si>
    <t xml:space="preserve">  财政应返还额度</t>
  </si>
  <si>
    <t xml:space="preserve">  其他应交税费</t>
  </si>
  <si>
    <t xml:space="preserve">  应收票据</t>
  </si>
  <si>
    <t xml:space="preserve">  应缴财政款</t>
  </si>
  <si>
    <t xml:space="preserve">  应收账款净额</t>
  </si>
  <si>
    <t xml:space="preserve">  应付职工薪酬</t>
  </si>
  <si>
    <t xml:space="preserve">  预付账款</t>
  </si>
  <si>
    <t xml:space="preserve">  应付票据</t>
  </si>
  <si>
    <t xml:space="preserve">  应收股利</t>
  </si>
  <si>
    <t xml:space="preserve">  应付账款</t>
  </si>
  <si>
    <t xml:space="preserve">  应收利息</t>
  </si>
  <si>
    <t xml:space="preserve">  应付政府补贴款</t>
  </si>
  <si>
    <t xml:space="preserve">  其他应收款净额</t>
  </si>
  <si>
    <t xml:space="preserve">  应付利息</t>
  </si>
  <si>
    <t xml:space="preserve">  存货</t>
  </si>
  <si>
    <t xml:space="preserve">  预收账款</t>
  </si>
  <si>
    <t xml:space="preserve">  待摊费用</t>
  </si>
  <si>
    <t xml:space="preserve">  其他应付款</t>
  </si>
  <si>
    <t xml:space="preserve">  一年内到期的非流动资产</t>
  </si>
  <si>
    <t xml:space="preserve">  预提费用</t>
  </si>
  <si>
    <t xml:space="preserve">  其他流动资产</t>
  </si>
  <si>
    <t xml:space="preserve">  一年内到期的非流动负债</t>
  </si>
  <si>
    <t xml:space="preserve">     流动资产合计</t>
  </si>
  <si>
    <t xml:space="preserve">  其他流动负债</t>
  </si>
  <si>
    <t>非流动资产:</t>
  </si>
  <si>
    <t xml:space="preserve">     流动负债合计</t>
  </si>
  <si>
    <t xml:space="preserve">  长期股权投资</t>
  </si>
  <si>
    <t>非流动负债:</t>
  </si>
  <si>
    <t xml:space="preserve">  长期债券投资</t>
  </si>
  <si>
    <t xml:space="preserve">  长期借款</t>
  </si>
  <si>
    <t xml:space="preserve">  固定资产原值</t>
  </si>
  <si>
    <t xml:space="preserve">  长期应付款</t>
  </si>
  <si>
    <t xml:space="preserve">     减：固定资产累计折旧</t>
  </si>
  <si>
    <t xml:space="preserve">  预计负债</t>
  </si>
  <si>
    <t xml:space="preserve">     固定资产净值</t>
  </si>
  <si>
    <t xml:space="preserve">  其他非流动负债</t>
  </si>
  <si>
    <t xml:space="preserve">  工程物资</t>
  </si>
  <si>
    <t xml:space="preserve">     非流动负债合计</t>
  </si>
  <si>
    <t xml:space="preserve">  在建工程</t>
  </si>
  <si>
    <t>受托代理负债</t>
  </si>
  <si>
    <t xml:space="preserve">  无形资产原值</t>
  </si>
  <si>
    <t xml:space="preserve">     负债合计</t>
  </si>
  <si>
    <t xml:space="preserve">     减：无形资产累计摊销</t>
  </si>
  <si>
    <t xml:space="preserve">     无形资产净值</t>
  </si>
  <si>
    <t xml:space="preserve">  研发支出</t>
  </si>
  <si>
    <t xml:space="preserve">  公共基础设施原值</t>
  </si>
  <si>
    <t xml:space="preserve">     减：公共基础设施累计折旧（摊销）</t>
  </si>
  <si>
    <t xml:space="preserve">     公共基础设施净值</t>
  </si>
  <si>
    <t xml:space="preserve">  政府储备物资</t>
  </si>
  <si>
    <t xml:space="preserve">  文物文化资产</t>
  </si>
  <si>
    <t xml:space="preserve">  保障性住房原值</t>
  </si>
  <si>
    <t xml:space="preserve">     减：保障性住房累计折旧</t>
  </si>
  <si>
    <t>净资产:</t>
  </si>
  <si>
    <t xml:space="preserve">     保障性住房净值</t>
  </si>
  <si>
    <t xml:space="preserve">  累计盈余</t>
  </si>
  <si>
    <t xml:space="preserve">  长期待摊费用</t>
  </si>
  <si>
    <t xml:space="preserve">  专用基金</t>
  </si>
  <si>
    <t xml:space="preserve">  待处理财产损溢</t>
  </si>
  <si>
    <t xml:space="preserve">  权益法调整</t>
  </si>
  <si>
    <t xml:space="preserve">  其他非流动资产</t>
  </si>
  <si>
    <t xml:space="preserve">  无偿调拨净资产*</t>
  </si>
  <si>
    <t xml:space="preserve">     非流动资产合计</t>
  </si>
  <si>
    <t xml:space="preserve">  本期盈余*</t>
  </si>
  <si>
    <t>受托代理资产</t>
  </si>
  <si>
    <t xml:space="preserve">     净资产合计</t>
  </si>
  <si>
    <t>资产总计</t>
  </si>
  <si>
    <t xml:space="preserve">     负债和净资产总计</t>
  </si>
  <si>
    <t xml:space="preserve">              2025年第三季度收入费用表</t>
  </si>
  <si>
    <t>表二</t>
  </si>
  <si>
    <t>编制单位:莆田市行政服务中心管理委员会  期间：2025年07月-09月</t>
  </si>
  <si>
    <t>项目</t>
  </si>
  <si>
    <t>本期数</t>
  </si>
  <si>
    <t>本年累计数</t>
  </si>
  <si>
    <t>一、本期收入</t>
  </si>
  <si>
    <t xml:space="preserve">  （一）财政拨款收入</t>
  </si>
  <si>
    <t xml:space="preserve">     其中：政府性基金收入</t>
  </si>
  <si>
    <t xml:space="preserve">  （二）事业收入</t>
  </si>
  <si>
    <t xml:space="preserve">  （三）上级补助收入</t>
  </si>
  <si>
    <t xml:space="preserve">  （四）附属单位上缴收入</t>
  </si>
  <si>
    <t xml:space="preserve">  （五）经营收入</t>
  </si>
  <si>
    <t xml:space="preserve">  （六）非同级财政拨款收入</t>
  </si>
  <si>
    <t xml:space="preserve">  （七）投资收益</t>
  </si>
  <si>
    <t xml:space="preserve">  （八）捐赠收入</t>
  </si>
  <si>
    <t xml:space="preserve">  （九）利息收入</t>
  </si>
  <si>
    <t xml:space="preserve">  （十）租金收入</t>
  </si>
  <si>
    <t xml:space="preserve">  （十一）其他收入</t>
  </si>
  <si>
    <t>二、本期费用</t>
  </si>
  <si>
    <t xml:space="preserve">  （一）业务活动费用</t>
  </si>
  <si>
    <t xml:space="preserve">16,319,942.69
</t>
  </si>
  <si>
    <t xml:space="preserve">  （二）单位管理费用</t>
  </si>
  <si>
    <t xml:space="preserve">  （三）经营费用</t>
  </si>
  <si>
    <t xml:space="preserve">  （四）资产处置费用</t>
  </si>
  <si>
    <t xml:space="preserve">  （五）上缴上级费用</t>
  </si>
  <si>
    <t xml:space="preserve">  （六）对附属单位补助费用</t>
  </si>
  <si>
    <t xml:space="preserve">  （七）所得税费用</t>
  </si>
  <si>
    <t xml:space="preserve">  （八）其他费用</t>
  </si>
  <si>
    <t>三、本期盈余</t>
  </si>
  <si>
    <t>2025年第三季度预算收支明细表</t>
  </si>
  <si>
    <t>表三</t>
  </si>
  <si>
    <t>莆田市行政服务中心管理委员会</t>
  </si>
  <si>
    <t>期间：2025年07月-2025年09月</t>
  </si>
  <si>
    <t>会计科目</t>
  </si>
  <si>
    <t>部门预算经济分类</t>
  </si>
  <si>
    <t>期初余额</t>
  </si>
  <si>
    <t>本期发生额</t>
  </si>
  <si>
    <t>累计发生额</t>
  </si>
  <si>
    <t>借方</t>
  </si>
  <si>
    <t>贷方</t>
  </si>
  <si>
    <t>6001 财政拨款预算收入</t>
  </si>
  <si>
    <t>600101 基本支出</t>
  </si>
  <si>
    <t>60010101 人员经费</t>
  </si>
  <si>
    <t>60010102 日常公用经费</t>
  </si>
  <si>
    <t>600102 项目支出</t>
  </si>
  <si>
    <t>预算收入小计</t>
  </si>
  <si>
    <t>7101 行政支出</t>
  </si>
  <si>
    <t>710101 财政拨款支出</t>
  </si>
  <si>
    <t>71010101 基本支出</t>
  </si>
  <si>
    <t>7101010101 人员经费</t>
  </si>
  <si>
    <t>301 工资福利支出</t>
  </si>
  <si>
    <t>30101 基本工资</t>
  </si>
  <si>
    <t>30102 津贴补贴</t>
  </si>
  <si>
    <t>30103 奖金</t>
  </si>
  <si>
    <t>30108 机关事业单位基本养老保险缴费</t>
  </si>
  <si>
    <t>30110 职工基本医疗保险缴费</t>
  </si>
  <si>
    <t>30111 公务员医疗补助缴费</t>
  </si>
  <si>
    <t>30112 其他社会保障缴费</t>
  </si>
  <si>
    <t>30113 住房公积金</t>
  </si>
  <si>
    <t>303 对个人和家庭的补助</t>
  </si>
  <si>
    <t>30302 退休费</t>
  </si>
  <si>
    <t>30305 生活补助</t>
  </si>
  <si>
    <t>7101010102 日常公用经费</t>
  </si>
  <si>
    <t>30199 其他工资福利支出</t>
  </si>
  <si>
    <t>302 商品和服务支出</t>
  </si>
  <si>
    <t>30201 办公费</t>
  </si>
  <si>
    <t>30217 公务接待费</t>
  </si>
  <si>
    <t>30228 工会经费</t>
  </si>
  <si>
    <t>30239 其他交通费用</t>
  </si>
  <si>
    <t>30299 其他商品和服务支出</t>
  </si>
  <si>
    <t>71010102 项目支出</t>
  </si>
  <si>
    <t>30205 水费</t>
  </si>
  <si>
    <t>30206 电费</t>
  </si>
  <si>
    <t>30207 邮电费</t>
  </si>
  <si>
    <t>30209 物业管理费</t>
  </si>
  <si>
    <t>30211 差旅费</t>
  </si>
  <si>
    <t>30226 劳务费</t>
  </si>
  <si>
    <t>30227 委托业务费</t>
  </si>
  <si>
    <t>30229 福利费</t>
  </si>
  <si>
    <t>310 资本性支出</t>
  </si>
  <si>
    <t>31002 办公设备购置</t>
  </si>
  <si>
    <t>31003 专用设备购置</t>
  </si>
  <si>
    <t>31007 信息网络及软件购置更新</t>
  </si>
  <si>
    <t>预算支出小计</t>
  </si>
  <si>
    <t>预算会计 合计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</si>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</sst>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indexed="8"/>
      <name val="宋体"/>
      <charset val="134"/>
      <scheme val="minor"/>
    </font>
    <font>
      <b/>
      <sz val="14"/>
      <name val="宋体"/>
      <charset val="134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2"/>
      <color indexed="18"/>
      <name val="宋体"/>
      <charset val="134"/>
    </font>
    <font>
      <b/>
      <sz val="11"/>
      <color indexed="8"/>
      <name val="宋体"/>
      <charset val="134"/>
      <scheme val="minor"/>
    </font>
    <font>
      <b/>
      <sz val="11"/>
      <color rgb="FF000000"/>
      <name val="宋体"/>
      <charset val="134"/>
      <scheme val="minor"/>
    </font>
    <font>
      <b/>
      <sz val="16"/>
      <name val="宋体"/>
      <charset val="134"/>
    </font>
    <font>
      <b/>
      <sz val="12"/>
      <name val="宋体"/>
      <charset val="134"/>
    </font>
    <font>
      <sz val="11"/>
      <color rgb="FF333333"/>
      <name val="微软雅黑"/>
      <charset val="134"/>
    </font>
    <font>
      <b/>
      <sz val="12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sz val="11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10.5"/>
      <color rgb="FF333333"/>
      <name val="Helvetica Neue"/>
      <charset val="134"/>
    </font>
    <font>
      <b/>
      <sz val="10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0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" fillId="3" borderId="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6" applyNumberFormat="0" applyAlignment="0" applyProtection="0">
      <alignment vertical="center"/>
    </xf>
    <xf numFmtId="0" fontId="26" fillId="5" borderId="7" applyNumberFormat="0" applyAlignment="0" applyProtection="0">
      <alignment vertical="center"/>
    </xf>
    <xf numFmtId="0" fontId="27" fillId="5" borderId="6" applyNumberFormat="0" applyAlignment="0" applyProtection="0">
      <alignment vertical="center"/>
    </xf>
    <xf numFmtId="0" fontId="28" fillId="6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49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76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0" fillId="0" borderId="0" xfId="76" applyFont="1" applyFill="1" applyAlignment="1">
      <alignment vertical="center"/>
    </xf>
    <xf numFmtId="0" fontId="0" fillId="0" borderId="0" xfId="76" applyFont="1" applyFill="1" applyAlignment="1">
      <alignment horizontal="right" vertical="center"/>
    </xf>
    <xf numFmtId="0" fontId="3" fillId="0" borderId="0" xfId="0" applyFont="1" applyFill="1" applyAlignment="1">
      <alignment horizontal="left" vertical="center"/>
    </xf>
    <xf numFmtId="0" fontId="0" fillId="0" borderId="0" xfId="0" applyFont="1" applyFill="1" applyAlignment="1">
      <alignment vertical="center"/>
    </xf>
    <xf numFmtId="0" fontId="3" fillId="0" borderId="0" xfId="0" applyFont="1" applyFill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4" fontId="3" fillId="0" borderId="1" xfId="0" applyNumberFormat="1" applyFont="1" applyFill="1" applyBorder="1" applyAlignment="1">
      <alignment horizontal="right" vertical="center"/>
    </xf>
    <xf numFmtId="0" fontId="5" fillId="0" borderId="0" xfId="0" applyFont="1" applyFill="1" applyAlignment="1">
      <alignment horizontal="left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4" fontId="8" fillId="0" borderId="1" xfId="0" applyNumberFormat="1" applyFont="1" applyFill="1" applyBorder="1" applyAlignment="1">
      <alignment horizontal="right"/>
    </xf>
    <xf numFmtId="0" fontId="3" fillId="0" borderId="1" xfId="0" applyFont="1" applyBorder="1" applyAlignment="1">
      <alignment horizontal="left" vertical="center" wrapText="1"/>
    </xf>
    <xf numFmtId="4" fontId="3" fillId="0" borderId="1" xfId="0" applyNumberFormat="1" applyFont="1" applyBorder="1" applyAlignment="1">
      <alignment horizontal="right" vertical="center"/>
    </xf>
    <xf numFmtId="0" fontId="3" fillId="0" borderId="1" xfId="0" applyFont="1" applyFill="1" applyBorder="1" applyAlignment="1">
      <alignment horizontal="left" vertical="center" wrapText="1"/>
    </xf>
    <xf numFmtId="4" fontId="3" fillId="0" borderId="1" xfId="0" applyNumberFormat="1" applyFont="1" applyBorder="1" applyAlignment="1">
      <alignment horizontal="right" vertical="center" wrapText="1"/>
    </xf>
    <xf numFmtId="4" fontId="9" fillId="0" borderId="0" xfId="0" applyNumberFormat="1" applyFo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7" fillId="0" borderId="0" xfId="76" applyFont="1" applyAlignment="1">
      <alignment horizontal="center" vertical="center"/>
    </xf>
    <xf numFmtId="0" fontId="12" fillId="0" borderId="0" xfId="76" applyFont="1" applyAlignment="1">
      <alignment horizontal="right" vertical="center"/>
    </xf>
    <xf numFmtId="0" fontId="13" fillId="0" borderId="2" xfId="76" applyFont="1" applyBorder="1" applyAlignment="1">
      <alignment horizontal="left" vertical="center" wrapText="1"/>
    </xf>
    <xf numFmtId="0" fontId="11" fillId="0" borderId="0" xfId="76" applyFont="1">
      <alignment vertical="center"/>
    </xf>
    <xf numFmtId="0" fontId="13" fillId="0" borderId="0" xfId="76" applyFont="1" applyAlignment="1">
      <alignment horizontal="right" vertical="center"/>
    </xf>
    <xf numFmtId="0" fontId="14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4" fontId="13" fillId="0" borderId="1" xfId="0" applyNumberFormat="1" applyFont="1" applyBorder="1" applyAlignment="1">
      <alignment horizontal="right"/>
    </xf>
    <xf numFmtId="4" fontId="15" fillId="0" borderId="0" xfId="0" applyNumberFormat="1" applyFont="1">
      <alignment vertical="center"/>
    </xf>
    <xf numFmtId="4" fontId="13" fillId="0" borderId="1" xfId="0" applyNumberFormat="1" applyFont="1" applyBorder="1" applyAlignment="1">
      <alignment horizontal="right" wrapText="1"/>
    </xf>
    <xf numFmtId="0" fontId="14" fillId="0" borderId="1" xfId="0" applyFont="1" applyBorder="1" applyAlignment="1">
      <alignment horizontal="left" vertical="center" wrapText="1"/>
    </xf>
    <xf numFmtId="4" fontId="14" fillId="0" borderId="1" xfId="0" applyNumberFormat="1" applyFont="1" applyBorder="1" applyAlignment="1">
      <alignment horizontal="right"/>
    </xf>
    <xf numFmtId="4" fontId="13" fillId="0" borderId="1" xfId="0" applyNumberFormat="1" applyFont="1" applyFill="1" applyBorder="1" applyAlignment="1">
      <alignment horizontal="right"/>
    </xf>
    <xf numFmtId="0" fontId="13" fillId="0" borderId="1" xfId="0" applyFont="1" applyBorder="1" applyAlignment="1">
      <alignment horizontal="right" vertical="center"/>
    </xf>
    <xf numFmtId="0" fontId="12" fillId="0" borderId="0" xfId="76" applyFont="1" applyAlignment="1">
      <alignment horizontal="left" vertical="center"/>
    </xf>
    <xf numFmtId="0" fontId="0" fillId="0" borderId="0" xfId="76" applyFont="1">
      <alignment vertical="center"/>
    </xf>
    <xf numFmtId="0" fontId="5" fillId="0" borderId="0" xfId="0" applyFont="1" applyAlignment="1">
      <alignment horizontal="left" vertical="center"/>
    </xf>
    <xf numFmtId="0" fontId="16" fillId="0" borderId="0" xfId="0" applyFont="1">
      <alignment vertical="center"/>
    </xf>
    <xf numFmtId="0" fontId="5" fillId="0" borderId="0" xfId="0" applyFont="1">
      <alignment vertical="center"/>
    </xf>
  </cellXfs>
  <cellStyles count="10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 8" xfId="49"/>
    <cellStyle name="常规 7 6" xfId="50"/>
    <cellStyle name="常规 3 9" xfId="51"/>
    <cellStyle name="常规 7 8" xfId="52"/>
    <cellStyle name="常规 6 4" xfId="53"/>
    <cellStyle name="常规 8" xfId="54"/>
    <cellStyle name="常规 6 2" xfId="55"/>
    <cellStyle name="常规 6" xfId="56"/>
    <cellStyle name="常规 5 9" xfId="57"/>
    <cellStyle name="常规 5 8" xfId="58"/>
    <cellStyle name="常规 5 7" xfId="59"/>
    <cellStyle name="常规 5 6" xfId="60"/>
    <cellStyle name="常规 5 5" xfId="61"/>
    <cellStyle name="常规 5 4" xfId="62"/>
    <cellStyle name="常规 5 3" xfId="63"/>
    <cellStyle name="常规 5 2" xfId="64"/>
    <cellStyle name="常规 5" xfId="65"/>
    <cellStyle name="常规 4 6" xfId="66"/>
    <cellStyle name="常规 4 5" xfId="67"/>
    <cellStyle name="常规 8 2" xfId="68"/>
    <cellStyle name="常规 4 4" xfId="69"/>
    <cellStyle name="常规 4" xfId="70"/>
    <cellStyle name="常规 3 4" xfId="71"/>
    <cellStyle name="常规 4 2" xfId="72"/>
    <cellStyle name="常规 3 2 3" xfId="73"/>
    <cellStyle name="常规 3 2 2" xfId="74"/>
    <cellStyle name="常规 3 2" xfId="75"/>
    <cellStyle name="常规 2" xfId="76"/>
    <cellStyle name="常规 7 5" xfId="77"/>
    <cellStyle name="常规 3 8" xfId="78"/>
    <cellStyle name="常规 3 11" xfId="79"/>
    <cellStyle name="常规 7 4" xfId="80"/>
    <cellStyle name="常规 3 7" xfId="81"/>
    <cellStyle name="常规 4 8" xfId="82"/>
    <cellStyle name="常规 7 3" xfId="83"/>
    <cellStyle name="常规 3 6" xfId="84"/>
    <cellStyle name="常规 4 7" xfId="85"/>
    <cellStyle name="常规 7 2" xfId="86"/>
    <cellStyle name="常规 3 5" xfId="87"/>
    <cellStyle name="常规 3" xfId="88"/>
    <cellStyle name="常规 4 3" xfId="89"/>
    <cellStyle name="常规 6 7" xfId="90"/>
    <cellStyle name="常规 6 5" xfId="91"/>
    <cellStyle name="常规 3 10" xfId="92"/>
    <cellStyle name="常规 3 3" xfId="93"/>
    <cellStyle name="常规 6 3" xfId="94"/>
    <cellStyle name="常规 6 6" xfId="95"/>
    <cellStyle name="常规 4 9" xfId="96"/>
    <cellStyle name="常规 6 9" xfId="97"/>
    <cellStyle name="常规 7 7" xfId="98"/>
    <cellStyle name="常规 7" xfId="9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6"/>
  <sheetViews>
    <sheetView topLeftCell="A11" workbookViewId="0">
      <selection activeCell="F34" sqref="F34"/>
    </sheetView>
  </sheetViews>
  <sheetFormatPr defaultColWidth="9" defaultRowHeight="13.5" outlineLevelCol="5"/>
  <cols>
    <col min="1" max="1" width="22.125" customWidth="1"/>
    <col min="2" max="2" width="14" style="29" customWidth="1"/>
    <col min="3" max="3" width="14.625" style="29" customWidth="1"/>
    <col min="4" max="4" width="17" customWidth="1"/>
    <col min="5" max="5" width="16.25" style="29" customWidth="1"/>
    <col min="6" max="6" width="14.875" style="29" customWidth="1"/>
    <col min="10" max="10" width="10.5" customWidth="1"/>
  </cols>
  <sheetData>
    <row r="1" ht="20.25" spans="1:6">
      <c r="A1" s="30" t="s">
        <v>0</v>
      </c>
      <c r="B1" s="30"/>
      <c r="C1" s="30"/>
      <c r="D1" s="30"/>
      <c r="E1" s="30"/>
      <c r="F1" s="31" t="s">
        <v>1</v>
      </c>
    </row>
    <row r="2" s="1" customFormat="1" ht="31.5" customHeight="1" spans="1:6">
      <c r="A2" s="32" t="s">
        <v>2</v>
      </c>
      <c r="B2" s="32"/>
      <c r="C2" s="32" t="s">
        <v>3</v>
      </c>
      <c r="D2" s="32"/>
      <c r="E2" s="33"/>
      <c r="F2" s="34" t="s">
        <v>4</v>
      </c>
    </row>
    <row r="3" s="1" customFormat="1" spans="1:6">
      <c r="A3" s="35" t="s">
        <v>5</v>
      </c>
      <c r="B3" s="35" t="s">
        <v>6</v>
      </c>
      <c r="C3" s="35" t="s">
        <v>7</v>
      </c>
      <c r="D3" s="35" t="s">
        <v>8</v>
      </c>
      <c r="E3" s="35" t="s">
        <v>6</v>
      </c>
      <c r="F3" s="35" t="s">
        <v>7</v>
      </c>
    </row>
    <row r="4" s="1" customFormat="1" spans="1:6">
      <c r="A4" s="36" t="s">
        <v>9</v>
      </c>
      <c r="B4" s="36" t="s">
        <v>10</v>
      </c>
      <c r="C4" s="36" t="s">
        <v>10</v>
      </c>
      <c r="D4" s="36" t="s">
        <v>11</v>
      </c>
      <c r="E4" s="36" t="s">
        <v>10</v>
      </c>
      <c r="F4" s="36" t="s">
        <v>10</v>
      </c>
    </row>
    <row r="5" s="1" customFormat="1" spans="1:6">
      <c r="A5" s="36" t="s">
        <v>12</v>
      </c>
      <c r="B5" s="37">
        <v>4296292.53</v>
      </c>
      <c r="C5" s="37">
        <v>3578460.39</v>
      </c>
      <c r="D5" s="36" t="s">
        <v>13</v>
      </c>
      <c r="E5" s="36" t="s">
        <v>10</v>
      </c>
      <c r="F5" s="36" t="s">
        <v>10</v>
      </c>
    </row>
    <row r="6" s="1" customFormat="1" spans="1:6">
      <c r="A6" s="36" t="s">
        <v>14</v>
      </c>
      <c r="B6" s="36" t="s">
        <v>10</v>
      </c>
      <c r="C6" s="36" t="s">
        <v>10</v>
      </c>
      <c r="D6" s="36" t="s">
        <v>15</v>
      </c>
      <c r="E6" s="37"/>
      <c r="F6" s="37">
        <v>123809.52</v>
      </c>
    </row>
    <row r="7" s="1" customFormat="1" spans="1:6">
      <c r="A7" s="36" t="s">
        <v>16</v>
      </c>
      <c r="B7" s="36" t="s">
        <v>10</v>
      </c>
      <c r="C7" s="36" t="s">
        <v>10</v>
      </c>
      <c r="D7" s="36" t="s">
        <v>17</v>
      </c>
      <c r="E7" s="37">
        <v>37632.55</v>
      </c>
      <c r="F7" s="37">
        <v>157572.02</v>
      </c>
    </row>
    <row r="8" s="1" customFormat="1" spans="1:6">
      <c r="A8" s="36" t="s">
        <v>18</v>
      </c>
      <c r="B8" s="36" t="s">
        <v>10</v>
      </c>
      <c r="C8" s="36" t="s">
        <v>10</v>
      </c>
      <c r="D8" s="36" t="s">
        <v>19</v>
      </c>
      <c r="E8" s="37">
        <v>22573.66</v>
      </c>
      <c r="F8" s="37">
        <v>0</v>
      </c>
    </row>
    <row r="9" s="1" customFormat="1" spans="1:6">
      <c r="A9" s="36" t="s">
        <v>20</v>
      </c>
      <c r="B9" s="36" t="s">
        <v>10</v>
      </c>
      <c r="C9" s="36" t="s">
        <v>10</v>
      </c>
      <c r="D9" s="36" t="s">
        <v>21</v>
      </c>
      <c r="E9" s="37">
        <v>61762.05</v>
      </c>
      <c r="F9" s="37"/>
    </row>
    <row r="10" s="1" customFormat="1" spans="1:6">
      <c r="A10" s="36" t="s">
        <v>22</v>
      </c>
      <c r="B10" s="38">
        <v>502596.14</v>
      </c>
      <c r="C10" s="37">
        <v>3692916.14</v>
      </c>
      <c r="D10" s="36" t="s">
        <v>23</v>
      </c>
      <c r="E10" s="36" t="s">
        <v>10</v>
      </c>
      <c r="F10" s="36" t="s">
        <v>10</v>
      </c>
    </row>
    <row r="11" s="1" customFormat="1" spans="1:6">
      <c r="A11" s="36" t="s">
        <v>24</v>
      </c>
      <c r="B11" s="36" t="s">
        <v>10</v>
      </c>
      <c r="C11" s="36" t="s">
        <v>10</v>
      </c>
      <c r="D11" s="36" t="s">
        <v>25</v>
      </c>
      <c r="E11" s="37">
        <v>14604024.08</v>
      </c>
      <c r="F11" s="37">
        <v>6925865.52</v>
      </c>
    </row>
    <row r="12" s="1" customFormat="1" spans="1:6">
      <c r="A12" s="36" t="s">
        <v>26</v>
      </c>
      <c r="B12" s="36" t="s">
        <v>10</v>
      </c>
      <c r="C12" s="36" t="s">
        <v>10</v>
      </c>
      <c r="D12" s="36" t="s">
        <v>27</v>
      </c>
      <c r="E12" s="36" t="s">
        <v>10</v>
      </c>
      <c r="F12" s="36" t="s">
        <v>10</v>
      </c>
    </row>
    <row r="13" s="1" customFormat="1" spans="1:6">
      <c r="A13" s="36" t="s">
        <v>28</v>
      </c>
      <c r="B13" s="39">
        <v>2072350.02</v>
      </c>
      <c r="C13" s="37">
        <v>1801149.23</v>
      </c>
      <c r="D13" s="36" t="s">
        <v>29</v>
      </c>
      <c r="E13" s="36" t="s">
        <v>10</v>
      </c>
      <c r="F13" s="36" t="s">
        <v>10</v>
      </c>
    </row>
    <row r="14" s="1" customFormat="1" spans="1:6">
      <c r="A14" s="36" t="s">
        <v>30</v>
      </c>
      <c r="B14" s="36" t="s">
        <v>10</v>
      </c>
      <c r="C14" s="36" t="s">
        <v>10</v>
      </c>
      <c r="D14" s="36" t="s">
        <v>31</v>
      </c>
      <c r="E14" s="36" t="s">
        <v>10</v>
      </c>
      <c r="F14" s="36" t="s">
        <v>10</v>
      </c>
    </row>
    <row r="15" s="1" customFormat="1" spans="1:6">
      <c r="A15" s="36" t="s">
        <v>32</v>
      </c>
      <c r="B15" s="36" t="s">
        <v>10</v>
      </c>
      <c r="C15" s="36" t="s">
        <v>10</v>
      </c>
      <c r="D15" s="36" t="s">
        <v>33</v>
      </c>
      <c r="E15" s="37">
        <v>2849796.83</v>
      </c>
      <c r="F15" s="37">
        <v>2842317.29</v>
      </c>
    </row>
    <row r="16" s="1" customFormat="1" spans="1:6">
      <c r="A16" s="36" t="s">
        <v>34</v>
      </c>
      <c r="B16" s="36" t="s">
        <v>10</v>
      </c>
      <c r="C16" s="36" t="s">
        <v>10</v>
      </c>
      <c r="D16" s="36" t="s">
        <v>35</v>
      </c>
      <c r="E16" s="37"/>
      <c r="F16" s="37"/>
    </row>
    <row r="17" s="1" customFormat="1" ht="24" spans="1:6">
      <c r="A17" s="36" t="s">
        <v>36</v>
      </c>
      <c r="B17" s="36" t="s">
        <v>10</v>
      </c>
      <c r="C17" s="36" t="s">
        <v>10</v>
      </c>
      <c r="D17" s="36" t="s">
        <v>37</v>
      </c>
      <c r="E17" s="36" t="s">
        <v>10</v>
      </c>
      <c r="F17" s="36" t="s">
        <v>10</v>
      </c>
    </row>
    <row r="18" s="1" customFormat="1" spans="1:6">
      <c r="A18" s="40" t="s">
        <v>38</v>
      </c>
      <c r="B18" s="41">
        <f>IF(AND(TRIM(B5)="",TRIM(B6)="",TRIM(B7)="",TRIM(B8)="",TRIM(B9)="",TRIM(B10)="",TRIM(B11)="",TRIM(B12)="",TRIM(B13)="",TRIM(B14)="",TRIM(B15)="",TRIM(B16)="",TRIM(B17)=""),"",SUM(IF(ISBLANK(B5),0,B5),IF(ISBLANK(B6),0,B6),IF(ISBLANK(B7),0,B7),IF(ISBLANK(B8),0,B8),IF(ISBLANK(B9),0,B9),IF(ISBLANK(B10),0,B10),IF(ISBLANK(B11),0,B11),IF(ISBLANK(B12),0,B12),IF(ISBLANK(B13),0,B13),IF(ISBLANK(B14),0,B14),IF(ISBLANK(B15),0,B15),IF(ISBLANK(B16),0,B16),IF(ISBLANK(B17),0,B17)))</f>
        <v>6871238.69</v>
      </c>
      <c r="C18" s="41">
        <f>IF(AND(TRIM(C5)="",TRIM(C6)="",TRIM(C7)="",TRIM(C8)="",TRIM(C9)="",TRIM(C10)="",TRIM(C11)="",TRIM(C12)="",TRIM(C13)="",TRIM(C14)="",TRIM(C15)="",TRIM(C16)="",TRIM(C17)=""),"",SUM(IF(ISBLANK(C5),0,C5),IF(ISBLANK(C6),0,C6),IF(ISBLANK(C7),0,C7),IF(ISBLANK(C8),0,C8),IF(ISBLANK(C9),0,C9),IF(ISBLANK(C10),0,C10),IF(ISBLANK(C11),0,C11),IF(ISBLANK(C12),0,C12),IF(ISBLANK(C13),0,C13),IF(ISBLANK(C14),0,C14),IF(ISBLANK(C15),0,C15),IF(ISBLANK(C16),0,C16),IF(ISBLANK(C17),0,C17)))</f>
        <v>9072525.76</v>
      </c>
      <c r="D18" s="36" t="s">
        <v>39</v>
      </c>
      <c r="E18" s="36" t="s">
        <v>10</v>
      </c>
      <c r="F18" s="36" t="s">
        <v>10</v>
      </c>
    </row>
    <row r="19" s="1" customFormat="1" spans="1:6">
      <c r="A19" s="36" t="s">
        <v>40</v>
      </c>
      <c r="B19" s="36" t="s">
        <v>10</v>
      </c>
      <c r="C19" s="36" t="s">
        <v>10</v>
      </c>
      <c r="D19" s="40" t="s">
        <v>41</v>
      </c>
      <c r="E19" s="41">
        <f>IF(AND(TRIM(E5)="",TRIM(E6)="",TRIM(E7)="",TRIM(E8)="",TRIM(E10)="",TRIM(E9)="",TRIM(E11)="",TRIM(E12)="",TRIM(E13)="",TRIM(E14)="",TRIM(E15)="",TRIM(E16)="",TRIM(E17)="",TRIM(E18)=""),"",SUM(IF(ISBLANK(E5),0,E5),IF(ISBLANK(E6),0,E6),IF(ISBLANK(E7),0,E7),IF(ISBLANK(E8),0,E8),IF(ISBLANK(E10),0,E10),IF(ISBLANK(E9),0,E9),IF(ISBLANK(E11),0,E11),IF(ISBLANK(E12),0,E12),IF(ISBLANK(E13),0,E13),IF(ISBLANK(E14),0,E14),IF(ISBLANK(E15),0,E15),IF(ISBLANK(E16),0,E16),IF(ISBLANK(E17),0,E17),IF(ISBLANK(E18),0,E18)))</f>
        <v>17575789.17</v>
      </c>
      <c r="F19" s="41">
        <f>IF(AND(TRIM(F5)="",TRIM(F6)="",TRIM(F7)="",TRIM(F8)="",TRIM(F10)="",TRIM(F9)="",TRIM(F11)="",TRIM(F12)="",TRIM(F13)="",TRIM(F14)="",TRIM(F15)="",TRIM(F16)="",TRIM(F17)="",TRIM(F18)=""),"",SUM(IF(ISBLANK(F5),0,F5),IF(ISBLANK(F6),0,F6),IF(ISBLANK(F7),0,F7),IF(ISBLANK(F8),0,F8),IF(ISBLANK(F10),0,F10),IF(ISBLANK(F9),0,F9),IF(ISBLANK(F11),0,F11),IF(ISBLANK(F12),0,F12),IF(ISBLANK(F13),0,F13),IF(ISBLANK(F14),0,F14),IF(ISBLANK(F15),0,F15),IF(ISBLANK(F16),0,F16),IF(ISBLANK(F17),0,F17),IF(ISBLANK(F18),0,F18)))</f>
        <v>10049564.35</v>
      </c>
    </row>
    <row r="20" s="1" customFormat="1" spans="1:6">
      <c r="A20" s="36" t="s">
        <v>42</v>
      </c>
      <c r="B20" s="36" t="s">
        <v>10</v>
      </c>
      <c r="C20" s="36" t="s">
        <v>10</v>
      </c>
      <c r="D20" s="36" t="s">
        <v>43</v>
      </c>
      <c r="E20" s="36" t="s">
        <v>10</v>
      </c>
      <c r="F20" s="36" t="s">
        <v>10</v>
      </c>
    </row>
    <row r="21" s="1" customFormat="1" spans="1:6">
      <c r="A21" s="36" t="s">
        <v>44</v>
      </c>
      <c r="B21" s="36" t="s">
        <v>10</v>
      </c>
      <c r="C21" s="36" t="s">
        <v>10</v>
      </c>
      <c r="D21" s="36" t="s">
        <v>45</v>
      </c>
      <c r="E21" s="36" t="s">
        <v>10</v>
      </c>
      <c r="F21" s="36" t="s">
        <v>10</v>
      </c>
    </row>
    <row r="22" s="1" customFormat="1" spans="1:6">
      <c r="A22" s="36" t="s">
        <v>46</v>
      </c>
      <c r="B22" s="42">
        <v>22671795.68</v>
      </c>
      <c r="C22" s="42">
        <v>17785393.68</v>
      </c>
      <c r="D22" s="36" t="s">
        <v>47</v>
      </c>
      <c r="E22" s="36" t="s">
        <v>10</v>
      </c>
      <c r="F22" s="36" t="s">
        <v>10</v>
      </c>
    </row>
    <row r="23" s="1" customFormat="1" spans="1:6">
      <c r="A23" s="36" t="s">
        <v>48</v>
      </c>
      <c r="B23" s="37">
        <v>8521289.92</v>
      </c>
      <c r="C23" s="37">
        <v>7092243.49</v>
      </c>
      <c r="D23" s="36" t="s">
        <v>49</v>
      </c>
      <c r="E23" s="36" t="s">
        <v>10</v>
      </c>
      <c r="F23" s="36" t="s">
        <v>10</v>
      </c>
    </row>
    <row r="24" s="1" customFormat="1" spans="1:6">
      <c r="A24" s="40" t="s">
        <v>50</v>
      </c>
      <c r="B24" s="41">
        <f>IF(AND(TRIM(B22)="",TRIM(B23)=""),"",SUM(IF(ISBLANK(B22),0,B22))-SUM(IF(ISBLANK(B23),0,B23)))</f>
        <v>14150505.76</v>
      </c>
      <c r="C24" s="41">
        <f>IF(AND(TRIM(C22)="",TRIM(C23)=""),"",SUM(IF(ISBLANK(C22),0,C22))-SUM(IF(ISBLANK(C23),0,C23)))</f>
        <v>10693150.19</v>
      </c>
      <c r="D24" s="36" t="s">
        <v>51</v>
      </c>
      <c r="E24" s="36" t="s">
        <v>10</v>
      </c>
      <c r="F24" s="36" t="s">
        <v>10</v>
      </c>
    </row>
    <row r="25" s="1" customFormat="1" ht="24" spans="1:6">
      <c r="A25" s="36" t="s">
        <v>52</v>
      </c>
      <c r="B25" s="36" t="s">
        <v>10</v>
      </c>
      <c r="C25" s="36" t="s">
        <v>10</v>
      </c>
      <c r="D25" s="40" t="s">
        <v>53</v>
      </c>
      <c r="E25" s="41" t="str">
        <f>IF(AND(TRIM(E21)="",TRIM(E22)="",TRIM(E23)="",TRIM(E24)=""),"",SUM(IF(ISBLANK(E21),0,E21),IF(ISBLANK(E22),0,E22),IF(ISBLANK(E23),0,E23),IF(ISBLANK(E24),0,E24)))</f>
        <v/>
      </c>
      <c r="F25" s="41" t="str">
        <f>IF(AND(TRIM(F21)="",TRIM(F22)="",TRIM(F23)="",TRIM(F24)=""),"",SUM(IF(ISBLANK(F21),0,F21),IF(ISBLANK(F22),0,F22),IF(ISBLANK(F23),0,F23),IF(ISBLANK(F24),0,F24)))</f>
        <v/>
      </c>
    </row>
    <row r="26" s="1" customFormat="1" spans="1:6">
      <c r="A26" s="36" t="s">
        <v>54</v>
      </c>
      <c r="B26" s="36" t="s">
        <v>10</v>
      </c>
      <c r="C26" s="36" t="s">
        <v>10</v>
      </c>
      <c r="D26" s="36" t="s">
        <v>55</v>
      </c>
      <c r="E26" s="36" t="s">
        <v>10</v>
      </c>
      <c r="F26" s="36" t="s">
        <v>10</v>
      </c>
    </row>
    <row r="27" s="1" customFormat="1" spans="1:6">
      <c r="A27" s="36" t="s">
        <v>56</v>
      </c>
      <c r="B27" s="37">
        <v>45907533.3</v>
      </c>
      <c r="C27" s="37">
        <v>33347293.3</v>
      </c>
      <c r="D27" s="40" t="s">
        <v>57</v>
      </c>
      <c r="E27" s="41">
        <f>IF(AND(TRIM(E19)="",TRIM(E25)="",TRIM(E26)=""),"",SUM(IF(ISBLANK(E19),0,E19),IF(ISBLANK(E25),0,E25),IF(ISBLANK(E26),0,E26)))</f>
        <v>17575789.17</v>
      </c>
      <c r="F27" s="41">
        <f>IF(AND(TRIM(F19)="",TRIM(F25)="",TRIM(F26)=""),"",SUM(IF(ISBLANK(F19),0,F19),IF(ISBLANK(F25),0,F25),IF(ISBLANK(F26),0,F26)))</f>
        <v>10049564.35</v>
      </c>
    </row>
    <row r="28" s="1" customFormat="1" spans="1:6">
      <c r="A28" s="36" t="s">
        <v>58</v>
      </c>
      <c r="B28" s="37">
        <v>4949279.14</v>
      </c>
      <c r="C28" s="37">
        <v>11322262.14</v>
      </c>
      <c r="D28" s="36" t="s">
        <v>10</v>
      </c>
      <c r="E28" s="43" t="s">
        <v>10</v>
      </c>
      <c r="F28" s="43" t="s">
        <v>10</v>
      </c>
    </row>
    <row r="29" s="1" customFormat="1" spans="1:6">
      <c r="A29" s="40" t="s">
        <v>59</v>
      </c>
      <c r="B29" s="41">
        <f>IF(AND(TRIM(B27)="",TRIM(B28)=""),"",SUM(IF(ISBLANK(B27),0,B27))-SUM(IF(ISBLANK(B28),0,B28)))</f>
        <v>40958254.16</v>
      </c>
      <c r="C29" s="41">
        <f>IF(AND(TRIM(C27)="",TRIM(C28)=""),"",SUM(IF(ISBLANK(C27),0,C27))-SUM(IF(ISBLANK(C28),0,C28)))</f>
        <v>22025031.16</v>
      </c>
      <c r="D29" s="36" t="s">
        <v>10</v>
      </c>
      <c r="E29" s="43" t="s">
        <v>10</v>
      </c>
      <c r="F29" s="43" t="s">
        <v>10</v>
      </c>
    </row>
    <row r="30" s="1" customFormat="1" spans="1:6">
      <c r="A30" s="36" t="s">
        <v>60</v>
      </c>
      <c r="B30" s="36" t="s">
        <v>10</v>
      </c>
      <c r="C30" s="36" t="s">
        <v>10</v>
      </c>
      <c r="D30" s="36" t="s">
        <v>10</v>
      </c>
      <c r="E30" s="43" t="s">
        <v>10</v>
      </c>
      <c r="F30" s="43" t="s">
        <v>10</v>
      </c>
    </row>
    <row r="31" s="1" customFormat="1" spans="1:6">
      <c r="A31" s="36" t="s">
        <v>61</v>
      </c>
      <c r="B31" s="36" t="s">
        <v>10</v>
      </c>
      <c r="C31" s="36" t="s">
        <v>10</v>
      </c>
      <c r="D31" s="36" t="s">
        <v>10</v>
      </c>
      <c r="E31" s="43" t="s">
        <v>10</v>
      </c>
      <c r="F31" s="43" t="s">
        <v>10</v>
      </c>
    </row>
    <row r="32" s="1" customFormat="1" ht="24" spans="1:6">
      <c r="A32" s="36" t="s">
        <v>62</v>
      </c>
      <c r="B32" s="36" t="s">
        <v>10</v>
      </c>
      <c r="C32" s="36" t="s">
        <v>10</v>
      </c>
      <c r="D32" s="36" t="s">
        <v>10</v>
      </c>
      <c r="E32" s="43" t="s">
        <v>10</v>
      </c>
      <c r="F32" s="43" t="s">
        <v>10</v>
      </c>
    </row>
    <row r="33" s="1" customFormat="1" spans="1:6">
      <c r="A33" s="40" t="s">
        <v>63</v>
      </c>
      <c r="B33" s="41" t="str">
        <f>IF(AND(TRIM(B31)="",TRIM(B32)=""),"",SUM(IF(ISBLANK(B31),0,B31))-SUM(IF(ISBLANK(B32),0,B32)))</f>
        <v/>
      </c>
      <c r="C33" s="41" t="str">
        <f>IF(AND(TRIM(C31)="",TRIM(C32)=""),"",SUM(IF(ISBLANK(C31),0,C31))-SUM(IF(ISBLANK(C32),0,C32)))</f>
        <v/>
      </c>
      <c r="D33" s="36" t="s">
        <v>10</v>
      </c>
      <c r="E33" s="43" t="s">
        <v>10</v>
      </c>
      <c r="F33" s="43" t="s">
        <v>10</v>
      </c>
    </row>
    <row r="34" s="1" customFormat="1" spans="1:6">
      <c r="A34" s="36" t="s">
        <v>64</v>
      </c>
      <c r="B34" s="36" t="s">
        <v>10</v>
      </c>
      <c r="C34" s="36" t="s">
        <v>10</v>
      </c>
      <c r="D34" s="36" t="s">
        <v>10</v>
      </c>
      <c r="E34" s="43" t="s">
        <v>10</v>
      </c>
      <c r="F34" s="43" t="s">
        <v>10</v>
      </c>
    </row>
    <row r="35" s="1" customFormat="1" spans="1:6">
      <c r="A35" s="36" t="s">
        <v>65</v>
      </c>
      <c r="B35" s="36" t="s">
        <v>10</v>
      </c>
      <c r="C35" s="36" t="s">
        <v>10</v>
      </c>
      <c r="D35" s="36" t="s">
        <v>10</v>
      </c>
      <c r="E35" s="43" t="s">
        <v>10</v>
      </c>
      <c r="F35" s="43" t="s">
        <v>10</v>
      </c>
    </row>
    <row r="36" s="1" customFormat="1" spans="1:6">
      <c r="A36" s="36" t="s">
        <v>66</v>
      </c>
      <c r="B36" s="36" t="s">
        <v>10</v>
      </c>
      <c r="C36" s="36" t="s">
        <v>10</v>
      </c>
      <c r="D36" s="36" t="s">
        <v>10</v>
      </c>
      <c r="E36" s="43" t="s">
        <v>10</v>
      </c>
      <c r="F36" s="43" t="s">
        <v>10</v>
      </c>
    </row>
    <row r="37" s="1" customFormat="1" ht="24" spans="1:6">
      <c r="A37" s="36" t="s">
        <v>67</v>
      </c>
      <c r="B37" s="36" t="s">
        <v>10</v>
      </c>
      <c r="C37" s="36" t="s">
        <v>10</v>
      </c>
      <c r="D37" s="36" t="s">
        <v>68</v>
      </c>
      <c r="E37" s="36" t="s">
        <v>10</v>
      </c>
      <c r="F37" s="36" t="s">
        <v>10</v>
      </c>
    </row>
    <row r="38" s="1" customFormat="1" spans="1:6">
      <c r="A38" s="40" t="s">
        <v>69</v>
      </c>
      <c r="B38" s="41" t="str">
        <f>IF(AND(TRIM(B36)="",TRIM(B37)=""),"",SUM(IF(ISBLANK(B36),0,B36))-SUM(IF(ISBLANK(B37),0,B37)))</f>
        <v/>
      </c>
      <c r="C38" s="41" t="str">
        <f>IF(AND(TRIM(C36)="",TRIM(C37)=""),"",SUM(IF(ISBLANK(C36),0,C36))-SUM(IF(ISBLANK(C37),0,C37)))</f>
        <v/>
      </c>
      <c r="D38" s="36" t="s">
        <v>70</v>
      </c>
      <c r="E38" s="37">
        <v>33644250.21</v>
      </c>
      <c r="F38" s="37">
        <v>31408369.93</v>
      </c>
    </row>
    <row r="39" s="1" customFormat="1" spans="1:6">
      <c r="A39" s="36" t="s">
        <v>71</v>
      </c>
      <c r="B39" s="36" t="s">
        <v>10</v>
      </c>
      <c r="C39" s="36" t="s">
        <v>10</v>
      </c>
      <c r="D39" s="36" t="s">
        <v>72</v>
      </c>
      <c r="E39" s="36" t="s">
        <v>10</v>
      </c>
      <c r="F39" s="36" t="s">
        <v>10</v>
      </c>
    </row>
    <row r="40" s="1" customFormat="1" spans="1:6">
      <c r="A40" s="36" t="s">
        <v>73</v>
      </c>
      <c r="B40" s="36" t="s">
        <v>10</v>
      </c>
      <c r="C40" s="36" t="s">
        <v>10</v>
      </c>
      <c r="D40" s="36" t="s">
        <v>74</v>
      </c>
      <c r="E40" s="37"/>
      <c r="F40" s="37">
        <v>741509.47</v>
      </c>
    </row>
    <row r="41" s="1" customFormat="1" spans="1:6">
      <c r="A41" s="36" t="s">
        <v>75</v>
      </c>
      <c r="B41" s="36" t="s">
        <v>10</v>
      </c>
      <c r="C41" s="36" t="s">
        <v>10</v>
      </c>
      <c r="D41" s="36" t="s">
        <v>76</v>
      </c>
      <c r="E41" s="36" t="s">
        <v>10</v>
      </c>
      <c r="F41" s="36" t="s">
        <v>10</v>
      </c>
    </row>
    <row r="42" s="1" customFormat="1" ht="14.25" spans="1:6">
      <c r="A42" s="40" t="s">
        <v>77</v>
      </c>
      <c r="B42" s="41">
        <f>IF(AND(TRIM(B20)="",TRIM(B21)="",TRIM(B24)="",TRIM(B25)="",TRIM(B26)="",TRIM(B29)="",TRIM(B30)="",TRIM(B33)="",TRIM(B34)="",TRIM(B35)="",TRIM(B38)="",TRIM(B39)="",TRIM(B40)="",TRIM(B41)=""),"",SUM(IF(ISBLANK(B20),0,B20),IF(ISBLANK(B21),0,B21),IF(ISBLANK(B24),0,B24),IF(ISBLANK(B25),0,B25),IF(ISBLANK(B26),0,B26),IF(ISBLANK(B29),0,B29),IF(ISBLANK(B30),0,B30),IF(ISBLANK(B33),0,B33),IF(ISBLANK(B34),0,B34),IF(ISBLANK(B35),0,B35),IF(ISBLANK(B38),0,B38),IF(ISBLANK(B39),0,B39),IF(ISBLANK(B40),0,B40),IF(ISBLANK(B41),0,B41)))</f>
        <v>55108759.92</v>
      </c>
      <c r="C42" s="41">
        <f>IF(AND(TRIM(C20)="",TRIM(C21)="",TRIM(C24)="",TRIM(C25)="",TRIM(C26)="",TRIM(C29)="",TRIM(C30)="",TRIM(C33)="",TRIM(C34)="",TRIM(C35)="",TRIM(C38)="",TRIM(C39)="",TRIM(C40)="",TRIM(C41)=""),"",SUM(IF(ISBLANK(C20),0,C20),IF(ISBLANK(C21),0,C21),IF(ISBLANK(C24),0,C24),IF(ISBLANK(C25),0,C25),IF(ISBLANK(C26),0,C26),IF(ISBLANK(C29),0,C29),IF(ISBLANK(C30),0,C30),IF(ISBLANK(C33),0,C33),IF(ISBLANK(C34),0,C34),IF(ISBLANK(C35),0,C35),IF(ISBLANK(C38),0,C38),IF(ISBLANK(C39),0,C39),IF(ISBLANK(C40),0,C40),IF(ISBLANK(C41),0,C41)))</f>
        <v>32718181.35</v>
      </c>
      <c r="D42" s="36" t="s">
        <v>78</v>
      </c>
      <c r="E42" s="20">
        <v>10759959.23</v>
      </c>
      <c r="F42" s="37">
        <v>-408736.64</v>
      </c>
    </row>
    <row r="43" s="1" customFormat="1" spans="1:6">
      <c r="A43" s="36" t="s">
        <v>79</v>
      </c>
      <c r="B43" s="37"/>
      <c r="C43" s="37"/>
      <c r="D43" s="40" t="s">
        <v>80</v>
      </c>
      <c r="E43" s="41">
        <f>IF(AND(TRIM(E38)="",TRIM(E39)="",TRIM(E40)="",TRIM(E41)="",TRIM(E42)=""),"",SUM(IF(ISBLANK(E38),0,E38),IF(ISBLANK(E39),0,E39),IF(ISBLANK(E40),0,E40),IF(ISBLANK(E41),0,E41),IF(ISBLANK(E42),0,E42)))</f>
        <v>44404209.44</v>
      </c>
      <c r="F43" s="41">
        <f>IF(AND(TRIM(F38)="",TRIM(F39)="",TRIM(F40)="",TRIM(F41)="",TRIM(F42)=""),"",SUM(IF(ISBLANK(F38),0,F38),IF(ISBLANK(F39),0,F39),IF(ISBLANK(F40),0,F40),IF(ISBLANK(F41),0,F41),IF(ISBLANK(F42),0,F42)))</f>
        <v>31741142.76</v>
      </c>
    </row>
    <row r="44" s="1" customFormat="1" ht="24" spans="1:6">
      <c r="A44" s="40" t="s">
        <v>81</v>
      </c>
      <c r="B44" s="41">
        <f>IF(AND(TRIM(B18)="",TRIM(B42)="",TRIM(B43)=""),"",SUM(IF(ISBLANK(B18),0,B18),IF(ISBLANK(B42),0,B42),IF(ISBLANK(B43),0,B43)))</f>
        <v>61979998.61</v>
      </c>
      <c r="C44" s="41">
        <f>IF(AND(TRIM(C18)="",TRIM(C42)="",TRIM(C43)=""),"",SUM(IF(ISBLANK(C18),0,C18),IF(ISBLANK(C42),0,C42),IF(ISBLANK(C43),0,C43)))</f>
        <v>41790707.11</v>
      </c>
      <c r="D44" s="40" t="s">
        <v>82</v>
      </c>
      <c r="E44" s="41">
        <f>IF(AND(TRIM(E27)="",TRIM(E43)=""),"",SUM(IF(ISBLANK(E27),0,E27),IF(ISBLANK(E43),0,E43)))</f>
        <v>61979998.61</v>
      </c>
      <c r="F44" s="41">
        <f>IF(AND(TRIM(F27)="",TRIM(F43)=""),"",SUM(IF(ISBLANK(F27),0,F27),IF(ISBLANK(F43),0,F43)))</f>
        <v>41790707.11</v>
      </c>
    </row>
    <row r="45" s="1" customFormat="1" spans="1:6">
      <c r="A45" s="44"/>
      <c r="B45" s="45"/>
      <c r="C45" s="45"/>
      <c r="D45" s="45"/>
      <c r="E45" s="45"/>
      <c r="F45" s="45"/>
    </row>
    <row r="46" ht="22.5" customHeight="1" spans="1:6">
      <c r="A46" s="46"/>
      <c r="B46" s="47"/>
      <c r="C46" s="47"/>
      <c r="D46" s="48"/>
      <c r="E46" s="47"/>
    </row>
  </sheetData>
  <mergeCells count="3">
    <mergeCell ref="A1:E1"/>
    <mergeCell ref="A2:B2"/>
    <mergeCell ref="C2:D2"/>
  </mergeCells>
  <printOptions horizontalCentered="1"/>
  <pageMargins left="0" right="0" top="0.748031496062992" bottom="0.748031496062992" header="0.31496062992126" footer="0.3149606299212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8"/>
  <sheetViews>
    <sheetView workbookViewId="0">
      <selection activeCell="D15" sqref="D15"/>
    </sheetView>
  </sheetViews>
  <sheetFormatPr defaultColWidth="9" defaultRowHeight="13.5" outlineLevelCol="4"/>
  <cols>
    <col min="1" max="1" width="33" customWidth="1"/>
    <col min="2" max="2" width="27.75" customWidth="1"/>
    <col min="3" max="3" width="28.125" customWidth="1"/>
    <col min="5" max="5" width="17.5" customWidth="1"/>
  </cols>
  <sheetData>
    <row r="1" ht="29.25" customHeight="1" spans="1:3">
      <c r="A1" s="15" t="s">
        <v>83</v>
      </c>
      <c r="C1" s="16" t="s">
        <v>84</v>
      </c>
    </row>
    <row r="2" ht="41.1" customHeight="1" spans="1:3">
      <c r="A2" s="17" t="s">
        <v>85</v>
      </c>
      <c r="B2" s="17"/>
      <c r="C2" s="16" t="s">
        <v>4</v>
      </c>
    </row>
    <row r="3" ht="15.75" customHeight="1" spans="1:3">
      <c r="A3" s="18" t="s">
        <v>86</v>
      </c>
      <c r="B3" s="18" t="s">
        <v>87</v>
      </c>
      <c r="C3" s="18" t="s">
        <v>88</v>
      </c>
    </row>
    <row r="4" ht="15.75" customHeight="1" spans="1:3">
      <c r="A4" s="19" t="s">
        <v>89</v>
      </c>
      <c r="B4" s="20">
        <f>B5</f>
        <v>19534082.28</v>
      </c>
      <c r="C4" s="20">
        <f>C5</f>
        <v>27079901.92</v>
      </c>
    </row>
    <row r="5" ht="15.75" customHeight="1" spans="1:3">
      <c r="A5" s="21" t="s">
        <v>90</v>
      </c>
      <c r="B5" s="22">
        <v>19534082.28</v>
      </c>
      <c r="C5" s="22">
        <v>27079901.92</v>
      </c>
    </row>
    <row r="6" ht="15.75" customHeight="1" spans="1:3">
      <c r="A6" s="21" t="s">
        <v>91</v>
      </c>
      <c r="B6" s="23" t="s">
        <v>10</v>
      </c>
      <c r="C6" s="23" t="s">
        <v>10</v>
      </c>
    </row>
    <row r="7" ht="15.75" customHeight="1" spans="1:3">
      <c r="A7" s="21" t="s">
        <v>92</v>
      </c>
      <c r="B7" s="23" t="s">
        <v>10</v>
      </c>
      <c r="C7" s="23" t="s">
        <v>10</v>
      </c>
    </row>
    <row r="8" ht="15.75" customHeight="1" spans="1:3">
      <c r="A8" s="21" t="s">
        <v>93</v>
      </c>
      <c r="B8" s="23" t="s">
        <v>10</v>
      </c>
      <c r="C8" s="23" t="s">
        <v>10</v>
      </c>
    </row>
    <row r="9" ht="15.75" customHeight="1" spans="1:3">
      <c r="A9" s="21" t="s">
        <v>94</v>
      </c>
      <c r="B9" s="23" t="s">
        <v>10</v>
      </c>
      <c r="C9" s="23" t="s">
        <v>10</v>
      </c>
    </row>
    <row r="10" ht="15.75" customHeight="1" spans="1:3">
      <c r="A10" s="21" t="s">
        <v>95</v>
      </c>
      <c r="B10" s="23" t="s">
        <v>10</v>
      </c>
      <c r="C10" s="23" t="s">
        <v>10</v>
      </c>
    </row>
    <row r="11" ht="15.75" customHeight="1" spans="1:3">
      <c r="A11" s="21" t="s">
        <v>96</v>
      </c>
      <c r="B11" s="23" t="s">
        <v>10</v>
      </c>
      <c r="C11" s="23" t="s">
        <v>10</v>
      </c>
    </row>
    <row r="12" ht="15.75" customHeight="1" spans="1:3">
      <c r="A12" s="21" t="s">
        <v>97</v>
      </c>
      <c r="B12" s="23" t="s">
        <v>10</v>
      </c>
      <c r="C12" s="23" t="s">
        <v>10</v>
      </c>
    </row>
    <row r="13" ht="15.75" customHeight="1" spans="1:3">
      <c r="A13" s="21" t="s">
        <v>98</v>
      </c>
      <c r="B13" s="23" t="s">
        <v>10</v>
      </c>
      <c r="C13" s="23" t="s">
        <v>10</v>
      </c>
    </row>
    <row r="14" ht="15.75" customHeight="1" spans="1:3">
      <c r="A14" s="21" t="s">
        <v>99</v>
      </c>
      <c r="B14" s="23" t="s">
        <v>10</v>
      </c>
      <c r="C14" s="23" t="s">
        <v>10</v>
      </c>
    </row>
    <row r="15" ht="15.75" customHeight="1" spans="1:3">
      <c r="A15" s="21" t="s">
        <v>100</v>
      </c>
      <c r="B15" s="23" t="s">
        <v>10</v>
      </c>
      <c r="C15" s="23" t="s">
        <v>10</v>
      </c>
    </row>
    <row r="16" ht="15.75" customHeight="1" spans="1:3">
      <c r="A16" s="21" t="s">
        <v>101</v>
      </c>
      <c r="B16" s="23" t="s">
        <v>10</v>
      </c>
      <c r="C16" s="23" t="s">
        <v>10</v>
      </c>
    </row>
    <row r="17" ht="15.75" customHeight="1" spans="1:5">
      <c r="A17" s="19" t="s">
        <v>102</v>
      </c>
      <c r="B17" s="20">
        <f>B18</f>
        <v>6577425.86</v>
      </c>
      <c r="C17" s="20" t="str">
        <f>C18</f>
        <v>16,319,942.69
</v>
      </c>
    </row>
    <row r="18" ht="15.75" customHeight="1" spans="1:5">
      <c r="A18" s="21" t="s">
        <v>103</v>
      </c>
      <c r="B18" s="24">
        <v>6577425.86</v>
      </c>
      <c r="C18" s="24" t="s">
        <v>104</v>
      </c>
      <c r="E18" s="25"/>
    </row>
    <row r="19" ht="15.75" customHeight="1" spans="1:5">
      <c r="A19" s="21" t="s">
        <v>105</v>
      </c>
      <c r="B19" s="23" t="s">
        <v>10</v>
      </c>
      <c r="C19" s="23" t="s">
        <v>10</v>
      </c>
    </row>
    <row r="20" ht="15.75" customHeight="1" spans="1:5">
      <c r="A20" s="21" t="s">
        <v>106</v>
      </c>
      <c r="B20" s="23" t="s">
        <v>10</v>
      </c>
      <c r="C20" s="23" t="s">
        <v>10</v>
      </c>
    </row>
    <row r="21" ht="15.75" customHeight="1" spans="1:5">
      <c r="A21" s="21" t="s">
        <v>107</v>
      </c>
      <c r="B21" s="23" t="s">
        <v>10</v>
      </c>
      <c r="C21" s="23" t="s">
        <v>10</v>
      </c>
    </row>
    <row r="22" ht="15.75" customHeight="1" spans="1:5">
      <c r="A22" s="21" t="s">
        <v>108</v>
      </c>
      <c r="B22" s="23" t="s">
        <v>10</v>
      </c>
      <c r="C22" s="23" t="s">
        <v>10</v>
      </c>
    </row>
    <row r="23" ht="15.75" customHeight="1" spans="1:5">
      <c r="A23" s="21" t="s">
        <v>109</v>
      </c>
      <c r="B23" s="23" t="s">
        <v>10</v>
      </c>
      <c r="C23" s="23" t="s">
        <v>10</v>
      </c>
    </row>
    <row r="24" ht="15.75" customHeight="1" spans="1:5">
      <c r="A24" s="21" t="s">
        <v>110</v>
      </c>
      <c r="B24" s="23" t="s">
        <v>10</v>
      </c>
      <c r="C24" s="23" t="s">
        <v>10</v>
      </c>
    </row>
    <row r="25" ht="15.75" customHeight="1" spans="1:5">
      <c r="A25" s="21" t="s">
        <v>111</v>
      </c>
      <c r="B25" s="23" t="s">
        <v>10</v>
      </c>
      <c r="C25" s="23" t="s">
        <v>10</v>
      </c>
    </row>
    <row r="26" ht="24" customHeight="1" spans="1:5">
      <c r="A26" s="19" t="s">
        <v>112</v>
      </c>
      <c r="B26" s="20">
        <f>B4-B17</f>
        <v>12956656.42</v>
      </c>
      <c r="C26" s="20">
        <v>10759959.23</v>
      </c>
    </row>
    <row r="27" ht="14.25" spans="1:5">
      <c r="A27" s="26"/>
      <c r="B27" s="27"/>
      <c r="C27" s="27"/>
    </row>
    <row r="28" ht="28.5" customHeight="1" spans="1:5">
      <c r="A28" s="28"/>
      <c r="B28" s="28"/>
      <c r="C28" s="28"/>
    </row>
  </sheetData>
  <mergeCells count="3">
    <mergeCell ref="A1:B1"/>
    <mergeCell ref="A2:B2"/>
    <mergeCell ref="A27:C27"/>
  </mergeCells>
  <pageMargins left="0.64" right="0.4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9"/>
  <sheetViews>
    <sheetView tabSelected="1" topLeftCell="A29" workbookViewId="0">
      <selection activeCell="B61" sqref="B61"/>
    </sheetView>
  </sheetViews>
  <sheetFormatPr defaultColWidth="9" defaultRowHeight="13.5"/>
  <cols>
    <col min="1" max="1" width="25.125" style="1" customWidth="1"/>
    <col min="2" max="2" width="35.375" style="1" customWidth="1"/>
    <col min="3" max="3" width="21.375" style="1" customWidth="1"/>
    <col min="4" max="4" width="21.125" style="1" customWidth="1"/>
    <col min="5" max="5" width="21.25" style="1" customWidth="1"/>
    <col min="6" max="6" width="22" style="1" customWidth="1"/>
    <col min="7" max="10" width="9" style="1" hidden="1" customWidth="1"/>
    <col min="11" max="16384" width="9" style="1"/>
  </cols>
  <sheetData>
    <row r="1" ht="27.95" customHeight="1" spans="1:10">
      <c r="A1" s="2" t="s">
        <v>113</v>
      </c>
      <c r="B1" s="2"/>
      <c r="C1" s="2"/>
      <c r="D1" s="2"/>
      <c r="E1" s="2"/>
      <c r="F1" s="2"/>
      <c r="G1" s="2"/>
      <c r="H1" s="2"/>
      <c r="I1" s="3"/>
      <c r="J1" s="3"/>
    </row>
    <row r="2" ht="14.25" customHeight="1" spans="1:10">
      <c r="A2" s="3"/>
      <c r="B2" s="3"/>
      <c r="C2" s="4"/>
      <c r="D2" s="4"/>
      <c r="E2" s="4"/>
      <c r="F2" s="5" t="s">
        <v>114</v>
      </c>
      <c r="G2" s="3"/>
      <c r="H2" s="5" t="s">
        <v>114</v>
      </c>
      <c r="I2" s="3"/>
      <c r="J2" s="3"/>
    </row>
    <row r="3" ht="19.5" customHeight="1" spans="1:10">
      <c r="A3" s="6" t="s">
        <v>115</v>
      </c>
      <c r="B3" s="7"/>
      <c r="C3" s="7"/>
      <c r="D3" s="7"/>
      <c r="E3" s="7"/>
      <c r="F3" s="8" t="s">
        <v>116</v>
      </c>
      <c r="G3" s="7"/>
      <c r="H3" s="7"/>
      <c r="I3" s="7"/>
      <c r="J3" s="7"/>
    </row>
    <row r="4" ht="16.5" customHeight="1" spans="1:10">
      <c r="A4" s="9" t="s">
        <v>117</v>
      </c>
      <c r="B4" s="9" t="s">
        <v>118</v>
      </c>
      <c r="C4" s="9" t="s">
        <v>119</v>
      </c>
      <c r="D4" s="9"/>
      <c r="E4" s="9" t="s">
        <v>120</v>
      </c>
      <c r="F4" s="9"/>
      <c r="G4" s="9" t="s">
        <v>121</v>
      </c>
      <c r="H4" s="9"/>
      <c r="I4" s="9" t="s">
        <v>6</v>
      </c>
      <c r="J4" s="9"/>
    </row>
    <row r="5" ht="16.5" customHeight="1" spans="1:10">
      <c r="A5" s="9"/>
      <c r="B5" s="9"/>
      <c r="C5" s="9" t="s">
        <v>122</v>
      </c>
      <c r="D5" s="9" t="s">
        <v>123</v>
      </c>
      <c r="E5" s="9" t="s">
        <v>122</v>
      </c>
      <c r="F5" s="9" t="s">
        <v>123</v>
      </c>
      <c r="G5" s="9" t="s">
        <v>122</v>
      </c>
      <c r="H5" s="9" t="s">
        <v>123</v>
      </c>
      <c r="I5" s="9" t="s">
        <v>122</v>
      </c>
      <c r="J5" s="9" t="s">
        <v>123</v>
      </c>
    </row>
    <row r="6" ht="15" customHeight="1" spans="1:10">
      <c r="A6" s="10" t="s">
        <v>124</v>
      </c>
      <c r="B6" s="10" t="s">
        <v>10</v>
      </c>
      <c r="C6" s="11">
        <v>0</v>
      </c>
      <c r="D6" s="11">
        <v>7545819.64</v>
      </c>
      <c r="E6" s="11">
        <v>0</v>
      </c>
      <c r="F6" s="11">
        <v>19534082.28</v>
      </c>
      <c r="G6" s="11">
        <v>0</v>
      </c>
      <c r="H6" s="11">
        <v>27079901.92</v>
      </c>
      <c r="I6" s="11">
        <v>0</v>
      </c>
      <c r="J6" s="11">
        <v>27079901.92</v>
      </c>
    </row>
    <row r="7" ht="15" customHeight="1" spans="1:10">
      <c r="A7" s="10" t="s">
        <v>125</v>
      </c>
      <c r="B7" s="10" t="s">
        <v>10</v>
      </c>
      <c r="C7" s="11">
        <v>0</v>
      </c>
      <c r="D7" s="11">
        <v>2637594</v>
      </c>
      <c r="E7" s="11">
        <v>0</v>
      </c>
      <c r="F7" s="11">
        <v>1257417.86</v>
      </c>
      <c r="G7" s="11">
        <v>0</v>
      </c>
      <c r="H7" s="11">
        <v>3895011.86</v>
      </c>
      <c r="I7" s="11">
        <v>0</v>
      </c>
      <c r="J7" s="11">
        <v>3895011.86</v>
      </c>
    </row>
    <row r="8" ht="15" customHeight="1" spans="1:10">
      <c r="A8" s="10" t="s">
        <v>126</v>
      </c>
      <c r="B8" s="10" t="s">
        <v>10</v>
      </c>
      <c r="C8" s="11">
        <v>0</v>
      </c>
      <c r="D8" s="11">
        <v>2450115.77</v>
      </c>
      <c r="E8" s="11">
        <v>0</v>
      </c>
      <c r="F8" s="11">
        <v>1206187.14</v>
      </c>
      <c r="G8" s="11">
        <v>0</v>
      </c>
      <c r="H8" s="11">
        <v>3656302.91</v>
      </c>
      <c r="I8" s="11">
        <v>0</v>
      </c>
      <c r="J8" s="11">
        <v>3656302.91</v>
      </c>
    </row>
    <row r="9" ht="15" customHeight="1" spans="1:10">
      <c r="A9" s="10" t="s">
        <v>127</v>
      </c>
      <c r="B9" s="10" t="s">
        <v>10</v>
      </c>
      <c r="C9" s="11">
        <v>0</v>
      </c>
      <c r="D9" s="11">
        <v>187478.23</v>
      </c>
      <c r="E9" s="11">
        <v>0</v>
      </c>
      <c r="F9" s="11">
        <v>51230.72</v>
      </c>
      <c r="G9" s="11">
        <v>0</v>
      </c>
      <c r="H9" s="11">
        <v>238708.95</v>
      </c>
      <c r="I9" s="11">
        <v>0</v>
      </c>
      <c r="J9" s="11">
        <v>238708.95</v>
      </c>
    </row>
    <row r="10" ht="15" customHeight="1" spans="1:10">
      <c r="A10" s="10" t="s">
        <v>128</v>
      </c>
      <c r="B10" s="10" t="s">
        <v>10</v>
      </c>
      <c r="C10" s="11">
        <v>0</v>
      </c>
      <c r="D10" s="11">
        <v>4908225.64</v>
      </c>
      <c r="E10" s="11">
        <v>0</v>
      </c>
      <c r="F10" s="11">
        <v>18276664.42</v>
      </c>
      <c r="G10" s="11">
        <v>0</v>
      </c>
      <c r="H10" s="11">
        <v>23184890.06</v>
      </c>
      <c r="I10" s="11">
        <v>0</v>
      </c>
      <c r="J10" s="11">
        <v>23184890.06</v>
      </c>
    </row>
    <row r="11" ht="15" customHeight="1" spans="1:10">
      <c r="A11" s="10" t="s">
        <v>129</v>
      </c>
      <c r="B11" s="10" t="s">
        <v>10</v>
      </c>
      <c r="C11" s="11">
        <v>0</v>
      </c>
      <c r="D11" s="11">
        <v>7545819.64</v>
      </c>
      <c r="E11" s="11">
        <v>0</v>
      </c>
      <c r="F11" s="11">
        <v>19534082.28</v>
      </c>
      <c r="G11" s="11">
        <v>0</v>
      </c>
      <c r="H11" s="11">
        <v>27079901.92</v>
      </c>
      <c r="I11" s="11">
        <v>0</v>
      </c>
      <c r="J11" s="11">
        <v>27079901.92</v>
      </c>
    </row>
    <row r="12" ht="15" customHeight="1" spans="1:10">
      <c r="A12" s="10" t="s">
        <v>130</v>
      </c>
      <c r="B12" s="10" t="s">
        <v>10</v>
      </c>
      <c r="C12" s="11">
        <v>7545819.64</v>
      </c>
      <c r="D12" s="11">
        <v>0</v>
      </c>
      <c r="E12" s="11">
        <v>19534082.28</v>
      </c>
      <c r="F12" s="11">
        <v>0</v>
      </c>
      <c r="G12" s="11">
        <v>27079901.92</v>
      </c>
      <c r="H12" s="11">
        <v>0</v>
      </c>
      <c r="I12" s="11">
        <v>27079901.92</v>
      </c>
      <c r="J12" s="11">
        <v>0</v>
      </c>
    </row>
    <row r="13" ht="15" customHeight="1" spans="1:10">
      <c r="A13" s="10" t="s">
        <v>131</v>
      </c>
      <c r="B13" s="10" t="s">
        <v>10</v>
      </c>
      <c r="C13" s="11">
        <v>7545819.64</v>
      </c>
      <c r="D13" s="11">
        <v>0</v>
      </c>
      <c r="E13" s="11">
        <v>19534082.28</v>
      </c>
      <c r="F13" s="11">
        <v>0</v>
      </c>
      <c r="G13" s="11">
        <v>27079901.92</v>
      </c>
      <c r="H13" s="11">
        <v>0</v>
      </c>
      <c r="I13" s="11">
        <v>27079901.92</v>
      </c>
      <c r="J13" s="11">
        <v>0</v>
      </c>
    </row>
    <row r="14" ht="15" customHeight="1" spans="1:10">
      <c r="A14" s="10" t="s">
        <v>132</v>
      </c>
      <c r="B14" s="10" t="s">
        <v>10</v>
      </c>
      <c r="C14" s="11">
        <v>2637594</v>
      </c>
      <c r="D14" s="11">
        <v>0</v>
      </c>
      <c r="E14" s="11">
        <v>1257417.86</v>
      </c>
      <c r="F14" s="11">
        <v>0</v>
      </c>
      <c r="G14" s="11">
        <v>3895011.86</v>
      </c>
      <c r="H14" s="11">
        <v>0</v>
      </c>
      <c r="I14" s="11">
        <v>3895011.86</v>
      </c>
      <c r="J14" s="11">
        <v>0</v>
      </c>
    </row>
    <row r="15" ht="15" customHeight="1" spans="1:10">
      <c r="A15" s="10" t="s">
        <v>133</v>
      </c>
      <c r="B15" s="10" t="s">
        <v>10</v>
      </c>
      <c r="C15" s="11">
        <v>2450115.77</v>
      </c>
      <c r="D15" s="11">
        <v>0</v>
      </c>
      <c r="E15" s="11">
        <v>1206187.14</v>
      </c>
      <c r="F15" s="11">
        <v>0</v>
      </c>
      <c r="G15" s="11">
        <v>3656302.91</v>
      </c>
      <c r="H15" s="11">
        <v>0</v>
      </c>
      <c r="I15" s="11">
        <v>3656302.91</v>
      </c>
      <c r="J15" s="11">
        <v>0</v>
      </c>
    </row>
    <row r="16" ht="15" customHeight="1" spans="1:10">
      <c r="A16" s="10" t="s">
        <v>133</v>
      </c>
      <c r="B16" s="10" t="s">
        <v>134</v>
      </c>
      <c r="C16" s="11">
        <v>2403981.77</v>
      </c>
      <c r="D16" s="11">
        <v>0</v>
      </c>
      <c r="E16" s="11">
        <v>1180258.64</v>
      </c>
      <c r="F16" s="11">
        <v>0</v>
      </c>
      <c r="G16" s="11">
        <v>3584240.41</v>
      </c>
      <c r="H16" s="11">
        <v>0</v>
      </c>
      <c r="I16" s="11">
        <v>3584240.41</v>
      </c>
      <c r="J16" s="11">
        <v>0</v>
      </c>
    </row>
    <row r="17" ht="15" customHeight="1" spans="1:10">
      <c r="A17" s="10" t="s">
        <v>133</v>
      </c>
      <c r="B17" s="10" t="s">
        <v>135</v>
      </c>
      <c r="C17" s="11">
        <v>97362</v>
      </c>
      <c r="D17" s="11">
        <v>0</v>
      </c>
      <c r="E17" s="11">
        <v>463434</v>
      </c>
      <c r="F17" s="11">
        <v>0</v>
      </c>
      <c r="G17" s="11">
        <v>560796</v>
      </c>
      <c r="H17" s="11">
        <v>0</v>
      </c>
      <c r="I17" s="11">
        <v>560796</v>
      </c>
      <c r="J17" s="11">
        <v>0</v>
      </c>
    </row>
    <row r="18" ht="15" customHeight="1" spans="1:10">
      <c r="A18" s="10" t="s">
        <v>133</v>
      </c>
      <c r="B18" s="10" t="s">
        <v>136</v>
      </c>
      <c r="C18" s="11">
        <v>666000</v>
      </c>
      <c r="D18" s="11">
        <v>0</v>
      </c>
      <c r="E18" s="11">
        <v>0</v>
      </c>
      <c r="F18" s="11">
        <v>0</v>
      </c>
      <c r="G18" s="11">
        <v>666000</v>
      </c>
      <c r="H18" s="11">
        <v>0</v>
      </c>
      <c r="I18" s="11">
        <v>666000</v>
      </c>
      <c r="J18" s="11">
        <v>0</v>
      </c>
    </row>
    <row r="19" ht="15" customHeight="1" spans="1:10">
      <c r="A19" s="10" t="s">
        <v>133</v>
      </c>
      <c r="B19" s="10" t="s">
        <v>137</v>
      </c>
      <c r="C19" s="11">
        <v>1109559</v>
      </c>
      <c r="D19" s="11">
        <v>0</v>
      </c>
      <c r="E19" s="11">
        <v>460006</v>
      </c>
      <c r="F19" s="11">
        <v>0</v>
      </c>
      <c r="G19" s="11">
        <v>1569565</v>
      </c>
      <c r="H19" s="11">
        <v>0</v>
      </c>
      <c r="I19" s="11">
        <v>1569565</v>
      </c>
      <c r="J19" s="11">
        <v>0</v>
      </c>
    </row>
    <row r="20" ht="15" customHeight="1" spans="1:10">
      <c r="A20" s="10" t="s">
        <v>133</v>
      </c>
      <c r="B20" s="10" t="s">
        <v>138</v>
      </c>
      <c r="C20" s="11">
        <v>201050.88</v>
      </c>
      <c r="D20" s="11">
        <v>0</v>
      </c>
      <c r="E20" s="11">
        <v>100525.44</v>
      </c>
      <c r="F20" s="11">
        <v>0</v>
      </c>
      <c r="G20" s="11">
        <v>301576.32</v>
      </c>
      <c r="H20" s="11">
        <v>0</v>
      </c>
      <c r="I20" s="11">
        <v>301576.32</v>
      </c>
      <c r="J20" s="11">
        <v>0</v>
      </c>
    </row>
    <row r="21" ht="15" customHeight="1" spans="1:10">
      <c r="A21" s="10" t="s">
        <v>133</v>
      </c>
      <c r="B21" s="10" t="s">
        <v>139</v>
      </c>
      <c r="C21" s="11">
        <v>64879.55</v>
      </c>
      <c r="D21" s="11">
        <v>0</v>
      </c>
      <c r="E21" s="11">
        <v>32439.75</v>
      </c>
      <c r="F21" s="11">
        <v>0</v>
      </c>
      <c r="G21" s="11">
        <v>97319.3</v>
      </c>
      <c r="H21" s="11">
        <v>0</v>
      </c>
      <c r="I21" s="11">
        <v>97319.3</v>
      </c>
      <c r="J21" s="11">
        <v>0</v>
      </c>
    </row>
    <row r="22" ht="15" customHeight="1" spans="1:10">
      <c r="A22" s="10" t="s">
        <v>133</v>
      </c>
      <c r="B22" s="10" t="s">
        <v>140</v>
      </c>
      <c r="C22" s="11">
        <v>41589.3</v>
      </c>
      <c r="D22" s="11">
        <v>0</v>
      </c>
      <c r="E22" s="11">
        <v>20794.65</v>
      </c>
      <c r="F22" s="11">
        <v>0</v>
      </c>
      <c r="G22" s="11">
        <v>62383.95</v>
      </c>
      <c r="H22" s="11">
        <v>0</v>
      </c>
      <c r="I22" s="11">
        <v>62383.95</v>
      </c>
      <c r="J22" s="11">
        <v>0</v>
      </c>
    </row>
    <row r="23" ht="15" customHeight="1" spans="1:10">
      <c r="A23" s="10" t="s">
        <v>133</v>
      </c>
      <c r="B23" s="10" t="s">
        <v>141</v>
      </c>
      <c r="C23" s="11">
        <v>2513.04</v>
      </c>
      <c r="D23" s="11">
        <v>0</v>
      </c>
      <c r="E23" s="11">
        <v>1205.8</v>
      </c>
      <c r="F23" s="11">
        <v>0</v>
      </c>
      <c r="G23" s="11">
        <v>3718.84</v>
      </c>
      <c r="H23" s="11">
        <v>0</v>
      </c>
      <c r="I23" s="11">
        <v>3718.84</v>
      </c>
      <c r="J23" s="11">
        <v>0</v>
      </c>
    </row>
    <row r="24" ht="15" customHeight="1" spans="1:10">
      <c r="A24" s="10" t="s">
        <v>133</v>
      </c>
      <c r="B24" s="10" t="s">
        <v>142</v>
      </c>
      <c r="C24" s="11">
        <v>221028</v>
      </c>
      <c r="D24" s="11">
        <v>0</v>
      </c>
      <c r="E24" s="11">
        <v>101853</v>
      </c>
      <c r="F24" s="11">
        <v>0</v>
      </c>
      <c r="G24" s="11">
        <v>322881</v>
      </c>
      <c r="H24" s="11">
        <v>0</v>
      </c>
      <c r="I24" s="11">
        <v>322881</v>
      </c>
      <c r="J24" s="11">
        <v>0</v>
      </c>
    </row>
    <row r="25" ht="15" customHeight="1" spans="1:10">
      <c r="A25" s="10" t="s">
        <v>133</v>
      </c>
      <c r="B25" s="10" t="s">
        <v>143</v>
      </c>
      <c r="C25" s="11">
        <v>46134</v>
      </c>
      <c r="D25" s="11">
        <v>0</v>
      </c>
      <c r="E25" s="11">
        <v>25928.5</v>
      </c>
      <c r="F25" s="11">
        <v>0</v>
      </c>
      <c r="G25" s="11">
        <v>72062.5</v>
      </c>
      <c r="H25" s="11">
        <v>0</v>
      </c>
      <c r="I25" s="11">
        <v>72062.5</v>
      </c>
      <c r="J25" s="11">
        <v>0</v>
      </c>
    </row>
    <row r="26" ht="15" customHeight="1" spans="1:10">
      <c r="A26" s="10" t="s">
        <v>133</v>
      </c>
      <c r="B26" s="10" t="s">
        <v>144</v>
      </c>
      <c r="C26" s="11">
        <v>0</v>
      </c>
      <c r="D26" s="11">
        <v>0</v>
      </c>
      <c r="E26" s="11">
        <v>2861.5</v>
      </c>
      <c r="F26" s="11">
        <v>0</v>
      </c>
      <c r="G26" s="11">
        <v>2861.5</v>
      </c>
      <c r="H26" s="11">
        <v>0</v>
      </c>
      <c r="I26" s="11">
        <v>2861.5</v>
      </c>
      <c r="J26" s="11">
        <v>0</v>
      </c>
    </row>
    <row r="27" ht="15" customHeight="1" spans="1:10">
      <c r="A27" s="10" t="s">
        <v>133</v>
      </c>
      <c r="B27" s="10" t="s">
        <v>145</v>
      </c>
      <c r="C27" s="11">
        <v>46134</v>
      </c>
      <c r="D27" s="11">
        <v>0</v>
      </c>
      <c r="E27" s="11">
        <v>23067</v>
      </c>
      <c r="F27" s="11">
        <v>0</v>
      </c>
      <c r="G27" s="11">
        <v>69201</v>
      </c>
      <c r="H27" s="11">
        <v>0</v>
      </c>
      <c r="I27" s="11">
        <v>69201</v>
      </c>
      <c r="J27" s="11">
        <v>0</v>
      </c>
    </row>
    <row r="28" ht="15" customHeight="1" spans="1:10">
      <c r="A28" s="10" t="s">
        <v>146</v>
      </c>
      <c r="B28" s="10" t="s">
        <v>10</v>
      </c>
      <c r="C28" s="11">
        <v>187478.23</v>
      </c>
      <c r="D28" s="11">
        <v>0</v>
      </c>
      <c r="E28" s="11">
        <v>51230.72</v>
      </c>
      <c r="F28" s="11">
        <v>0</v>
      </c>
      <c r="G28" s="11">
        <v>238708.95</v>
      </c>
      <c r="H28" s="11">
        <v>0</v>
      </c>
      <c r="I28" s="11">
        <v>238708.95</v>
      </c>
      <c r="J28" s="11">
        <v>0</v>
      </c>
    </row>
    <row r="29" ht="15" customHeight="1" spans="1:10">
      <c r="A29" s="10" t="s">
        <v>146</v>
      </c>
      <c r="B29" s="10" t="s">
        <v>134</v>
      </c>
      <c r="C29" s="11">
        <v>56935</v>
      </c>
      <c r="D29" s="11">
        <v>0</v>
      </c>
      <c r="E29" s="11">
        <v>12320.72</v>
      </c>
      <c r="F29" s="11">
        <v>0</v>
      </c>
      <c r="G29" s="11">
        <v>69255.72</v>
      </c>
      <c r="H29" s="11">
        <v>0</v>
      </c>
      <c r="I29" s="11">
        <v>69255.72</v>
      </c>
      <c r="J29" s="11">
        <v>0</v>
      </c>
    </row>
    <row r="30" ht="15" customHeight="1" spans="1:10">
      <c r="A30" s="10" t="s">
        <v>146</v>
      </c>
      <c r="B30" s="10" t="s">
        <v>137</v>
      </c>
      <c r="C30" s="11">
        <v>24295</v>
      </c>
      <c r="D30" s="11">
        <v>0</v>
      </c>
      <c r="E30" s="11">
        <v>4090</v>
      </c>
      <c r="F30" s="11">
        <v>0</v>
      </c>
      <c r="G30" s="11">
        <v>28385</v>
      </c>
      <c r="H30" s="11">
        <v>0</v>
      </c>
      <c r="I30" s="11">
        <v>28385</v>
      </c>
      <c r="J30" s="11">
        <v>0</v>
      </c>
    </row>
    <row r="31" ht="15" customHeight="1" spans="1:10">
      <c r="A31" s="10" t="s">
        <v>146</v>
      </c>
      <c r="B31" s="10" t="s">
        <v>147</v>
      </c>
      <c r="C31" s="11">
        <v>32640</v>
      </c>
      <c r="D31" s="11">
        <v>0</v>
      </c>
      <c r="E31" s="11">
        <v>8230.72</v>
      </c>
      <c r="F31" s="11">
        <v>0</v>
      </c>
      <c r="G31" s="11">
        <v>40870.72</v>
      </c>
      <c r="H31" s="11">
        <v>0</v>
      </c>
      <c r="I31" s="11">
        <v>40870.72</v>
      </c>
      <c r="J31" s="11">
        <v>0</v>
      </c>
    </row>
    <row r="32" ht="15" customHeight="1" spans="1:10">
      <c r="A32" s="10" t="s">
        <v>146</v>
      </c>
      <c r="B32" s="10" t="s">
        <v>148</v>
      </c>
      <c r="C32" s="11">
        <v>130543.23</v>
      </c>
      <c r="D32" s="11">
        <v>0</v>
      </c>
      <c r="E32" s="11">
        <v>38910</v>
      </c>
      <c r="F32" s="11">
        <v>0</v>
      </c>
      <c r="G32" s="11">
        <v>169453.23</v>
      </c>
      <c r="H32" s="11">
        <v>0</v>
      </c>
      <c r="I32" s="11">
        <v>169453.23</v>
      </c>
      <c r="J32" s="11">
        <v>0</v>
      </c>
    </row>
    <row r="33" ht="15" customHeight="1" spans="1:10">
      <c r="A33" s="10" t="s">
        <v>146</v>
      </c>
      <c r="B33" s="10" t="s">
        <v>149</v>
      </c>
      <c r="C33" s="11">
        <v>7454</v>
      </c>
      <c r="D33" s="11">
        <v>0</v>
      </c>
      <c r="E33" s="11">
        <v>0</v>
      </c>
      <c r="F33" s="11">
        <v>0</v>
      </c>
      <c r="G33" s="11">
        <v>7454</v>
      </c>
      <c r="H33" s="11">
        <v>0</v>
      </c>
      <c r="I33" s="11">
        <v>7454</v>
      </c>
      <c r="J33" s="11">
        <v>0</v>
      </c>
    </row>
    <row r="34" ht="15" customHeight="1" spans="1:10">
      <c r="A34" s="10" t="s">
        <v>146</v>
      </c>
      <c r="B34" s="10" t="s">
        <v>150</v>
      </c>
      <c r="C34" s="11">
        <v>0</v>
      </c>
      <c r="D34" s="11">
        <v>0</v>
      </c>
      <c r="E34" s="11">
        <v>1200</v>
      </c>
      <c r="F34" s="11">
        <v>0</v>
      </c>
      <c r="G34" s="11">
        <v>1200</v>
      </c>
      <c r="H34" s="11">
        <v>0</v>
      </c>
      <c r="I34" s="11">
        <v>1200</v>
      </c>
      <c r="J34" s="11">
        <v>0</v>
      </c>
    </row>
    <row r="35" ht="15" customHeight="1" spans="1:10">
      <c r="A35" s="10" t="s">
        <v>146</v>
      </c>
      <c r="B35" s="10" t="s">
        <v>151</v>
      </c>
      <c r="C35" s="11">
        <v>44669.23</v>
      </c>
      <c r="D35" s="11">
        <v>0</v>
      </c>
      <c r="E35" s="11">
        <v>0</v>
      </c>
      <c r="F35" s="11">
        <v>0</v>
      </c>
      <c r="G35" s="11">
        <v>44669.23</v>
      </c>
      <c r="H35" s="11">
        <v>0</v>
      </c>
      <c r="I35" s="11">
        <v>44669.23</v>
      </c>
      <c r="J35" s="11">
        <v>0</v>
      </c>
    </row>
    <row r="36" ht="15" customHeight="1" spans="1:10">
      <c r="A36" s="10" t="s">
        <v>146</v>
      </c>
      <c r="B36" s="10" t="s">
        <v>152</v>
      </c>
      <c r="C36" s="11">
        <v>75420</v>
      </c>
      <c r="D36" s="11">
        <v>0</v>
      </c>
      <c r="E36" s="11">
        <v>37710</v>
      </c>
      <c r="F36" s="11">
        <v>0</v>
      </c>
      <c r="G36" s="11">
        <v>113130</v>
      </c>
      <c r="H36" s="11">
        <v>0</v>
      </c>
      <c r="I36" s="11">
        <v>113130</v>
      </c>
      <c r="J36" s="11">
        <v>0</v>
      </c>
    </row>
    <row r="37" ht="15" customHeight="1" spans="1:10">
      <c r="A37" s="10" t="s">
        <v>146</v>
      </c>
      <c r="B37" s="10" t="s">
        <v>153</v>
      </c>
      <c r="C37" s="11">
        <v>3000</v>
      </c>
      <c r="D37" s="11">
        <v>0</v>
      </c>
      <c r="E37" s="11">
        <v>0</v>
      </c>
      <c r="F37" s="11">
        <v>0</v>
      </c>
      <c r="G37" s="11">
        <v>3000</v>
      </c>
      <c r="H37" s="11">
        <v>0</v>
      </c>
      <c r="I37" s="11">
        <v>3000</v>
      </c>
      <c r="J37" s="11">
        <v>0</v>
      </c>
    </row>
    <row r="38" ht="15" customHeight="1" spans="1:10">
      <c r="A38" s="10" t="s">
        <v>154</v>
      </c>
      <c r="B38" s="10" t="s">
        <v>10</v>
      </c>
      <c r="C38" s="11">
        <v>4908225.64</v>
      </c>
      <c r="D38" s="11">
        <v>0</v>
      </c>
      <c r="E38" s="11">
        <v>18276664.42</v>
      </c>
      <c r="F38" s="11">
        <v>0</v>
      </c>
      <c r="G38" s="11">
        <v>23184890.06</v>
      </c>
      <c r="H38" s="11">
        <v>0</v>
      </c>
      <c r="I38" s="11">
        <v>23184890.06</v>
      </c>
      <c r="J38" s="11">
        <v>0</v>
      </c>
    </row>
    <row r="39" ht="15" customHeight="1" spans="1:10">
      <c r="A39" s="10" t="s">
        <v>154</v>
      </c>
      <c r="B39" s="10" t="s">
        <v>148</v>
      </c>
      <c r="C39" s="11">
        <v>4908225.64</v>
      </c>
      <c r="D39" s="11">
        <v>0</v>
      </c>
      <c r="E39" s="11">
        <v>3276664.42</v>
      </c>
      <c r="F39" s="11">
        <v>0</v>
      </c>
      <c r="G39" s="11">
        <v>8184890.06</v>
      </c>
      <c r="H39" s="11">
        <v>0</v>
      </c>
      <c r="I39" s="11">
        <v>8184890.06</v>
      </c>
      <c r="J39" s="11">
        <v>0</v>
      </c>
    </row>
    <row r="40" ht="15" customHeight="1" spans="1:10">
      <c r="A40" s="10" t="s">
        <v>154</v>
      </c>
      <c r="B40" s="10" t="s">
        <v>149</v>
      </c>
      <c r="C40" s="11">
        <v>200226.56</v>
      </c>
      <c r="D40" s="11">
        <v>0</v>
      </c>
      <c r="E40" s="11">
        <v>113190.04</v>
      </c>
      <c r="F40" s="11">
        <v>0</v>
      </c>
      <c r="G40" s="11">
        <v>313416.6</v>
      </c>
      <c r="H40" s="11">
        <v>0</v>
      </c>
      <c r="I40" s="11">
        <v>313416.6</v>
      </c>
      <c r="J40" s="11">
        <v>0</v>
      </c>
    </row>
    <row r="41" ht="15" customHeight="1" spans="1:10">
      <c r="A41" s="10" t="s">
        <v>154</v>
      </c>
      <c r="B41" s="10" t="s">
        <v>155</v>
      </c>
      <c r="C41" s="11">
        <v>12951.4</v>
      </c>
      <c r="D41" s="11">
        <v>0</v>
      </c>
      <c r="E41" s="11">
        <v>9349.6</v>
      </c>
      <c r="F41" s="11">
        <v>0</v>
      </c>
      <c r="G41" s="11">
        <v>22301</v>
      </c>
      <c r="H41" s="11">
        <v>0</v>
      </c>
      <c r="I41" s="11">
        <v>22301</v>
      </c>
      <c r="J41" s="11">
        <v>0</v>
      </c>
    </row>
    <row r="42" ht="15" customHeight="1" spans="1:10">
      <c r="A42" s="10" t="s">
        <v>154</v>
      </c>
      <c r="B42" s="10" t="s">
        <v>156</v>
      </c>
      <c r="C42" s="11">
        <v>450000</v>
      </c>
      <c r="D42" s="11">
        <v>0</v>
      </c>
      <c r="E42" s="11">
        <v>300000</v>
      </c>
      <c r="F42" s="11">
        <v>0</v>
      </c>
      <c r="G42" s="11">
        <v>750000</v>
      </c>
      <c r="H42" s="11">
        <v>0</v>
      </c>
      <c r="I42" s="11">
        <v>750000</v>
      </c>
      <c r="J42" s="11">
        <v>0</v>
      </c>
    </row>
    <row r="43" ht="15" customHeight="1" spans="1:10">
      <c r="A43" s="10" t="s">
        <v>154</v>
      </c>
      <c r="B43" s="10" t="s">
        <v>157</v>
      </c>
      <c r="C43" s="11">
        <v>44299.14</v>
      </c>
      <c r="D43" s="11">
        <v>0</v>
      </c>
      <c r="E43" s="11">
        <v>77221.65</v>
      </c>
      <c r="F43" s="11">
        <v>0</v>
      </c>
      <c r="G43" s="11">
        <v>121520.79</v>
      </c>
      <c r="H43" s="11">
        <v>0</v>
      </c>
      <c r="I43" s="11">
        <v>121520.79</v>
      </c>
      <c r="J43" s="11">
        <v>0</v>
      </c>
    </row>
    <row r="44" ht="15" customHeight="1" spans="1:10">
      <c r="A44" s="10" t="s">
        <v>154</v>
      </c>
      <c r="B44" s="10" t="s">
        <v>158</v>
      </c>
      <c r="C44" s="11">
        <v>427000</v>
      </c>
      <c r="D44" s="11">
        <v>0</v>
      </c>
      <c r="E44" s="11">
        <v>833667.04</v>
      </c>
      <c r="F44" s="11">
        <v>0</v>
      </c>
      <c r="G44" s="11">
        <v>1260667.04</v>
      </c>
      <c r="H44" s="11">
        <v>0</v>
      </c>
      <c r="I44" s="11">
        <v>1260667.04</v>
      </c>
      <c r="J44" s="11">
        <v>0</v>
      </c>
    </row>
    <row r="45" ht="15" customHeight="1" spans="1:10">
      <c r="A45" s="10" t="s">
        <v>154</v>
      </c>
      <c r="B45" s="10" t="s">
        <v>159</v>
      </c>
      <c r="C45" s="11">
        <v>9042</v>
      </c>
      <c r="D45" s="11">
        <v>0</v>
      </c>
      <c r="E45" s="11">
        <v>6936</v>
      </c>
      <c r="F45" s="11">
        <v>0</v>
      </c>
      <c r="G45" s="11">
        <v>15978</v>
      </c>
      <c r="H45" s="11">
        <v>0</v>
      </c>
      <c r="I45" s="11">
        <v>15978</v>
      </c>
      <c r="J45" s="11">
        <v>0</v>
      </c>
    </row>
    <row r="46" ht="15" customHeight="1" spans="1:10">
      <c r="A46" s="10" t="s">
        <v>154</v>
      </c>
      <c r="B46" s="10" t="s">
        <v>160</v>
      </c>
      <c r="C46" s="11">
        <v>25910</v>
      </c>
      <c r="D46" s="11">
        <v>0</v>
      </c>
      <c r="E46" s="11">
        <v>22304.67</v>
      </c>
      <c r="F46" s="11">
        <v>0</v>
      </c>
      <c r="G46" s="11">
        <v>48214.67</v>
      </c>
      <c r="H46" s="11">
        <v>0</v>
      </c>
      <c r="I46" s="11">
        <v>48214.67</v>
      </c>
      <c r="J46" s="11">
        <v>0</v>
      </c>
    </row>
    <row r="47" ht="15" customHeight="1" spans="1:10">
      <c r="A47" s="10" t="s">
        <v>154</v>
      </c>
      <c r="B47" s="10" t="s">
        <v>161</v>
      </c>
      <c r="C47" s="11">
        <v>3597003.37</v>
      </c>
      <c r="D47" s="11">
        <v>0</v>
      </c>
      <c r="E47" s="11">
        <v>1806326.66</v>
      </c>
      <c r="F47" s="11">
        <v>0</v>
      </c>
      <c r="G47" s="11">
        <v>5403330.03</v>
      </c>
      <c r="H47" s="11">
        <v>0</v>
      </c>
      <c r="I47" s="11">
        <v>5403330.03</v>
      </c>
      <c r="J47" s="11">
        <v>0</v>
      </c>
    </row>
    <row r="48" ht="14.25" spans="1:10">
      <c r="A48" s="10" t="s">
        <v>154</v>
      </c>
      <c r="B48" s="10" t="s">
        <v>162</v>
      </c>
      <c r="C48" s="11">
        <v>133805.46</v>
      </c>
      <c r="D48" s="11">
        <v>0</v>
      </c>
      <c r="E48" s="11">
        <v>106668.76</v>
      </c>
      <c r="F48" s="11">
        <v>0</v>
      </c>
      <c r="G48" s="11">
        <v>240474.22</v>
      </c>
      <c r="H48" s="11">
        <v>0</v>
      </c>
      <c r="I48" s="11">
        <v>240474.22</v>
      </c>
      <c r="J48" s="11">
        <v>0</v>
      </c>
    </row>
    <row r="49" ht="14.25" spans="1:10">
      <c r="A49" s="10" t="s">
        <v>154</v>
      </c>
      <c r="B49" s="10" t="s">
        <v>152</v>
      </c>
      <c r="C49" s="11">
        <v>5488.71</v>
      </c>
      <c r="D49" s="11">
        <v>0</v>
      </c>
      <c r="E49" s="11">
        <v>1000</v>
      </c>
      <c r="F49" s="11">
        <v>0</v>
      </c>
      <c r="G49" s="11">
        <v>6488.71</v>
      </c>
      <c r="H49" s="11">
        <v>0</v>
      </c>
      <c r="I49" s="11">
        <v>6488.71</v>
      </c>
      <c r="J49" s="11">
        <v>0</v>
      </c>
    </row>
    <row r="50" ht="14.25" spans="1:10">
      <c r="A50" s="10" t="s">
        <v>154</v>
      </c>
      <c r="B50" s="10" t="s">
        <v>153</v>
      </c>
      <c r="C50" s="11">
        <v>2499</v>
      </c>
      <c r="D50" s="11">
        <v>0</v>
      </c>
      <c r="E50" s="11">
        <v>0</v>
      </c>
      <c r="F50" s="11">
        <v>0</v>
      </c>
      <c r="G50" s="11">
        <v>2499</v>
      </c>
      <c r="H50" s="11">
        <v>0</v>
      </c>
      <c r="I50" s="11">
        <v>2499</v>
      </c>
      <c r="J50" s="11">
        <v>0</v>
      </c>
    </row>
    <row r="51" ht="14.25" spans="1:10">
      <c r="A51" s="10" t="s">
        <v>154</v>
      </c>
      <c r="B51" s="10" t="s">
        <v>163</v>
      </c>
      <c r="C51" s="11">
        <v>0</v>
      </c>
      <c r="D51" s="11">
        <v>0</v>
      </c>
      <c r="E51" s="11">
        <v>15000000</v>
      </c>
      <c r="F51" s="11">
        <v>0</v>
      </c>
      <c r="G51" s="11">
        <v>15000000</v>
      </c>
      <c r="H51" s="11">
        <v>0</v>
      </c>
      <c r="I51" s="11">
        <v>15000000</v>
      </c>
      <c r="J51" s="11">
        <v>0</v>
      </c>
    </row>
    <row r="52" ht="14.25" spans="1:10">
      <c r="A52" s="10" t="s">
        <v>154</v>
      </c>
      <c r="B52" s="10" t="s">
        <v>164</v>
      </c>
      <c r="C52" s="11">
        <v>0</v>
      </c>
      <c r="D52" s="11">
        <v>0</v>
      </c>
      <c r="E52" s="11">
        <v>1119972</v>
      </c>
      <c r="F52" s="11">
        <v>0</v>
      </c>
      <c r="G52" s="11">
        <v>1119972</v>
      </c>
      <c r="H52" s="11">
        <v>0</v>
      </c>
      <c r="I52" s="11">
        <v>1119972</v>
      </c>
      <c r="J52" s="11">
        <v>0</v>
      </c>
    </row>
    <row r="53" ht="14.25" spans="1:10">
      <c r="A53" s="10" t="s">
        <v>154</v>
      </c>
      <c r="B53" s="10" t="s">
        <v>165</v>
      </c>
      <c r="C53" s="11">
        <v>0</v>
      </c>
      <c r="D53" s="11">
        <v>0</v>
      </c>
      <c r="E53" s="11">
        <v>788000</v>
      </c>
      <c r="F53" s="11">
        <v>0</v>
      </c>
      <c r="G53" s="11">
        <v>788000</v>
      </c>
      <c r="H53" s="11">
        <v>0</v>
      </c>
      <c r="I53" s="11">
        <v>788000</v>
      </c>
      <c r="J53" s="11">
        <v>0</v>
      </c>
    </row>
    <row r="54" ht="14.25" spans="1:10">
      <c r="A54" s="10" t="s">
        <v>154</v>
      </c>
      <c r="B54" s="10" t="s">
        <v>166</v>
      </c>
      <c r="C54" s="11">
        <v>0</v>
      </c>
      <c r="D54" s="11">
        <v>0</v>
      </c>
      <c r="E54" s="11">
        <v>13092028</v>
      </c>
      <c r="F54" s="11">
        <v>0</v>
      </c>
      <c r="G54" s="11">
        <v>13092028</v>
      </c>
      <c r="H54" s="11">
        <v>0</v>
      </c>
      <c r="I54" s="11">
        <v>13092028</v>
      </c>
      <c r="J54" s="11">
        <v>0</v>
      </c>
    </row>
    <row r="55" ht="14.25" spans="1:10">
      <c r="A55" s="10" t="s">
        <v>167</v>
      </c>
      <c r="B55" s="10" t="s">
        <v>10</v>
      </c>
      <c r="C55" s="11">
        <v>7545819.64</v>
      </c>
      <c r="D55" s="11">
        <v>0</v>
      </c>
      <c r="E55" s="11">
        <v>19534082.28</v>
      </c>
      <c r="F55" s="11">
        <v>0</v>
      </c>
      <c r="G55" s="11">
        <v>27079901.92</v>
      </c>
      <c r="H55" s="11">
        <v>0</v>
      </c>
      <c r="I55" s="11">
        <v>27079901.92</v>
      </c>
      <c r="J55" s="11">
        <v>0</v>
      </c>
    </row>
    <row r="56" ht="14.25" spans="1:10">
      <c r="A56" s="10" t="s">
        <v>168</v>
      </c>
      <c r="B56" s="10" t="s">
        <v>10</v>
      </c>
      <c r="C56" s="11">
        <v>7545819.64</v>
      </c>
      <c r="D56" s="11">
        <v>7545819.64</v>
      </c>
      <c r="E56" s="11">
        <v>19534082.28</v>
      </c>
      <c r="F56" s="11">
        <v>19534082.28</v>
      </c>
      <c r="G56" s="11">
        <v>27079901.92</v>
      </c>
      <c r="H56" s="11">
        <v>27079901.92</v>
      </c>
      <c r="I56" s="11">
        <v>27079901.92</v>
      </c>
      <c r="J56" s="11">
        <v>27079901.92</v>
      </c>
    </row>
    <row r="57" ht="14.25" spans="1:10">
      <c r="A57" s="10" t="s">
        <v>169</v>
      </c>
      <c r="B57" s="10" t="s">
        <v>10</v>
      </c>
      <c r="C57" s="11">
        <v>7545819.64</v>
      </c>
      <c r="D57" s="11">
        <v>7545819.64</v>
      </c>
      <c r="E57" s="11">
        <v>19534082.28</v>
      </c>
      <c r="F57" s="11">
        <v>19534082.28</v>
      </c>
      <c r="G57" s="11">
        <v>27079901.92</v>
      </c>
      <c r="H57" s="11">
        <v>27079901.92</v>
      </c>
      <c r="I57" s="11">
        <v>27079901.92</v>
      </c>
      <c r="J57" s="11">
        <v>27079901.92</v>
      </c>
    </row>
    <row r="58" spans="1:10">
      <c r="A58" s="7"/>
      <c r="B58" s="7"/>
      <c r="C58" s="7"/>
      <c r="D58" s="7"/>
      <c r="E58" s="7"/>
      <c r="F58" s="7"/>
      <c r="G58" s="7"/>
      <c r="H58" s="7"/>
      <c r="I58" s="7"/>
      <c r="J58" s="7"/>
    </row>
    <row r="59" spans="1:10">
      <c r="A59" s="12"/>
      <c r="B59" s="13"/>
      <c r="C59" s="14"/>
      <c r="D59" s="13"/>
      <c r="E59" s="14"/>
      <c r="F59" s="13"/>
      <c r="G59" s="7"/>
      <c r="H59" s="13"/>
      <c r="I59" s="7"/>
      <c r="J59" s="7"/>
    </row>
  </sheetData>
  <mergeCells count="9">
    <mergeCell ref="A1:H1"/>
    <mergeCell ref="A3:E3"/>
    <mergeCell ref="F3:J3"/>
    <mergeCell ref="C4:D4"/>
    <mergeCell ref="E4:F4"/>
    <mergeCell ref="G4:H4"/>
    <mergeCell ref="I4:J4"/>
    <mergeCell ref="A4:A5"/>
    <mergeCell ref="B4:B5"/>
  </mergeCells>
  <pageMargins left="0.393055555555556" right="0.354330708661417" top="0.27" bottom="0.18" header="0.18" footer="0.1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资产负债表</vt:lpstr>
      <vt:lpstr>收入费用表</vt:lpstr>
      <vt:lpstr>预算收支明细表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萤火虫８８</cp:lastModifiedBy>
  <dcterms:created xsi:type="dcterms:W3CDTF">2019-11-19T02:17:00Z</dcterms:created>
  <cp:lastPrinted>2023-05-06T09:30:00Z</cp:lastPrinted>
  <dcterms:modified xsi:type="dcterms:W3CDTF">2025-11-11T03:40:34Z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D400014BF25640859BEECCC1AF7E3EBD_12</vt:lpwstr>
  </property>
  <property fmtid="{D5CDD505-2E9C-101B-9397-08002B2CF9AE}" pid="3" name="KSOProductBuildVer">
    <vt:lpwstr>2052-12.1.0.23542</vt:lpwstr>
  </property>
</Properties>
</file>